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ku-gakusi-04-PC\Desktop\Ｊ奨学金：大学院担当\１．大学院の採用\F２．2025（Ｒ７）大学院在学採用（秋期）\2．2025配付・提出書類\"/>
    </mc:Choice>
  </mc:AlternateContent>
  <xr:revisionPtr revIDLastSave="0" documentId="13_ncr:1_{9E8DD13E-C6D8-411E-B2B4-F2EC2F887FA7}" xr6:coauthVersionLast="47" xr6:coauthVersionMax="47" xr10:uidLastSave="{00000000-0000-0000-0000-000000000000}"/>
  <bookViews>
    <workbookView xWindow="-120" yWindow="-120" windowWidth="29040" windowHeight="15720" xr2:uid="{1EFE07F6-5307-44A4-9CF2-87EF1EAB055B}"/>
  </bookViews>
  <sheets>
    <sheet name="入力用シート" sheetId="1" r:id="rId1"/>
    <sheet name="印刷用シート" sheetId="2" r:id="rId2"/>
    <sheet name="作業シート（編集しないでください）" sheetId="3" state="hidden" r:id="rId3"/>
  </sheets>
  <definedNames>
    <definedName name="_xlnm.Print_Area" localSheetId="1">印刷用シート!$A$1:$H$25</definedName>
    <definedName name="_xlnm.Print_Area" localSheetId="0">入力用シート!$U$1:$AD$1</definedName>
    <definedName name="第一種_">'作業シート（編集しないでください）'!#REF!</definedName>
    <definedName name="第一種_専門職学位課程">'作業シート（編集しないでください）'!#REF!</definedName>
    <definedName name="第一種_博士後期課程・博士課程">'作業シート（編集しないでください）'!#REF!</definedName>
    <definedName name="第一種_博士前期課程・修士課程">'作業シート（編集しないでください）'!#REF!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3" i="1" l="1"/>
  <c r="A15" i="2" s="1"/>
  <c r="F33" i="1"/>
  <c r="F28" i="1"/>
  <c r="F24" i="1"/>
  <c r="A24" i="1"/>
  <c r="F20" i="1"/>
  <c r="A20" i="1"/>
  <c r="A18" i="2" s="1"/>
  <c r="F3" i="2"/>
  <c r="B4" i="2"/>
  <c r="B5" i="2"/>
  <c r="A21" i="2" l="1"/>
  <c r="C8" i="2" l="1"/>
  <c r="F13" i="1" l="1"/>
  <c r="A14" i="1" l="1"/>
  <c r="I6" i="3" s="1"/>
  <c r="G12" i="2" l="1"/>
  <c r="C12" i="2"/>
  <c r="G11" i="2"/>
  <c r="C11" i="2"/>
  <c r="H10" i="2"/>
  <c r="F10" i="2"/>
  <c r="C10" i="2"/>
  <c r="H12" i="2"/>
  <c r="A10" i="2"/>
  <c r="D55" i="1"/>
  <c r="A55" i="1"/>
  <c r="D51" i="1"/>
  <c r="A51" i="1"/>
  <c r="F48" i="1"/>
  <c r="A40" i="1"/>
  <c r="A39" i="1"/>
  <c r="A56" i="1" l="1"/>
  <c r="H5" i="2" l="1"/>
  <c r="F6" i="2"/>
  <c r="B6" i="2"/>
  <c r="F4" i="2"/>
  <c r="B3" i="2"/>
  <c r="I10" i="3"/>
  <c r="I2" i="3" l="1"/>
  <c r="I3" i="3" l="1"/>
  <c r="A28" i="1" s="1"/>
  <c r="A24" i="2" s="1"/>
  <c r="I11" i="3"/>
  <c r="E37" i="1"/>
  <c r="F6" i="1"/>
  <c r="F5" i="1"/>
  <c r="F3" i="1"/>
  <c r="F4" i="1"/>
  <c r="F7" i="1"/>
  <c r="F9" i="1"/>
  <c r="F10" i="1"/>
  <c r="A11" i="1" l="1"/>
  <c r="I5" i="3" s="1"/>
  <c r="I8" i="3"/>
  <c r="I9" i="3"/>
  <c r="I7" i="3"/>
  <c r="I4" i="3" l="1"/>
  <c r="A1" i="2" s="1"/>
  <c r="A38" i="1"/>
  <c r="A57" i="1" l="1"/>
</calcChain>
</file>

<file path=xl/sharedStrings.xml><?xml version="1.0" encoding="utf-8"?>
<sst xmlns="http://schemas.openxmlformats.org/spreadsheetml/2006/main" count="124" uniqueCount="115">
  <si>
    <t>氏名</t>
    <rPh sb="0" eb="2">
      <t>シメイ</t>
    </rPh>
    <phoneticPr fontId="1"/>
  </si>
  <si>
    <t>メールアドレス</t>
    <phoneticPr fontId="1"/>
  </si>
  <si>
    <t>学年</t>
    <rPh sb="0" eb="2">
      <t>ガクネン</t>
    </rPh>
    <phoneticPr fontId="1"/>
  </si>
  <si>
    <t>ただし、修士・博士前期課程１年及び博士課程医科学専攻１年は記入の必要はありません。</t>
    <rPh sb="4" eb="6">
      <t>シュウシ</t>
    </rPh>
    <rPh sb="7" eb="13">
      <t>ハクシゼンキカテイ</t>
    </rPh>
    <rPh sb="14" eb="16">
      <t>ネンオヨ</t>
    </rPh>
    <rPh sb="17" eb="19">
      <t>ハクシ</t>
    </rPh>
    <rPh sb="19" eb="21">
      <t>カテイ</t>
    </rPh>
    <rPh sb="21" eb="24">
      <t>イカガク</t>
    </rPh>
    <rPh sb="24" eb="26">
      <t>センコウ</t>
    </rPh>
    <rPh sb="27" eb="28">
      <t>ネン</t>
    </rPh>
    <rPh sb="29" eb="31">
      <t>キニュウ</t>
    </rPh>
    <rPh sb="32" eb="34">
      <t>ヒツヨウ</t>
    </rPh>
    <phoneticPr fontId="1"/>
  </si>
  <si>
    <t>併用貸与を希望し第二種の最高月額を選択する場合は最高月額を必要とする「理由」も併せて記入してください。</t>
    <phoneticPr fontId="1"/>
  </si>
  <si>
    <t>4.奨学金を希望するに至った家庭事情や、特に説明を要することを申請理由として150字以上200字以内で記入してください。</t>
    <rPh sb="2" eb="5">
      <t>ショウガクキン</t>
    </rPh>
    <rPh sb="6" eb="8">
      <t>キボウ</t>
    </rPh>
    <rPh sb="11" eb="12">
      <t>イタ</t>
    </rPh>
    <rPh sb="14" eb="18">
      <t>カテイジジョウ</t>
    </rPh>
    <rPh sb="20" eb="21">
      <t>トク</t>
    </rPh>
    <rPh sb="22" eb="24">
      <t>セツメイ</t>
    </rPh>
    <rPh sb="25" eb="26">
      <t>ヨウ</t>
    </rPh>
    <phoneticPr fontId="1"/>
  </si>
  <si>
    <t>5.希望する保証制度を選択してください。</t>
    <rPh sb="2" eb="4">
      <t>キボウ</t>
    </rPh>
    <rPh sb="6" eb="10">
      <t>ホショウセイド</t>
    </rPh>
    <rPh sb="11" eb="13">
      <t>センタク</t>
    </rPh>
    <phoneticPr fontId="1"/>
  </si>
  <si>
    <t>1.あなたの情報を入力してください。</t>
    <rPh sb="6" eb="8">
      <t>ジョウホウ</t>
    </rPh>
    <rPh sb="9" eb="11">
      <t>ニュウリョク</t>
    </rPh>
    <phoneticPr fontId="1"/>
  </si>
  <si>
    <t>3.あなたの研究情報について、3-1～3-3を入力してください。</t>
    <rPh sb="6" eb="10">
      <t>ケンキュウジョウホウ</t>
    </rPh>
    <rPh sb="23" eb="25">
      <t>ニュウリョク</t>
    </rPh>
    <phoneticPr fontId="1"/>
  </si>
  <si>
    <t>保証制度</t>
    <rPh sb="0" eb="4">
      <t>ホショウセイド</t>
    </rPh>
    <phoneticPr fontId="1"/>
  </si>
  <si>
    <t>・連帯保証人は原則奨学生本人の父母のいずれか</t>
    <rPh sb="7" eb="9">
      <t>ゲンソク</t>
    </rPh>
    <phoneticPr fontId="1"/>
  </si>
  <si>
    <t>連帯保証人の選任条件（抜粋）</t>
    <rPh sb="0" eb="5">
      <t>レンタイホショウニン</t>
    </rPh>
    <phoneticPr fontId="1"/>
  </si>
  <si>
    <t>保証人の選任条件（抜粋）</t>
    <rPh sb="0" eb="3">
      <t>ホショウニン</t>
    </rPh>
    <phoneticPr fontId="1"/>
  </si>
  <si>
    <t>・貸与終了時にあなたが満45歳を超える場合は、貸与終了時に満60歳未満の人</t>
    <phoneticPr fontId="1"/>
  </si>
  <si>
    <t>氏名</t>
  </si>
  <si>
    <t>学年</t>
    <rPh sb="0" eb="2">
      <t>ガクネン</t>
    </rPh>
    <phoneticPr fontId="1"/>
  </si>
  <si>
    <t>課程</t>
  </si>
  <si>
    <t>専門職学位課程</t>
    <rPh sb="0" eb="3">
      <t>センモンショク</t>
    </rPh>
    <rPh sb="3" eb="5">
      <t>ガクイ</t>
    </rPh>
    <phoneticPr fontId="1"/>
  </si>
  <si>
    <t>研究科</t>
    <rPh sb="0" eb="3">
      <t>ケンキュウカ</t>
    </rPh>
    <phoneticPr fontId="1"/>
  </si>
  <si>
    <t>人文学研究科</t>
    <rPh sb="0" eb="2">
      <t>ジンブン</t>
    </rPh>
    <rPh sb="2" eb="3">
      <t>ガク</t>
    </rPh>
    <rPh sb="3" eb="6">
      <t>ケンキュウカ</t>
    </rPh>
    <phoneticPr fontId="5"/>
  </si>
  <si>
    <t>国際文化学研究科</t>
    <rPh sb="0" eb="2">
      <t>コクサイ</t>
    </rPh>
    <rPh sb="2" eb="4">
      <t>ブンカ</t>
    </rPh>
    <rPh sb="4" eb="5">
      <t>ガク</t>
    </rPh>
    <rPh sb="5" eb="8">
      <t>ケンキュウカ</t>
    </rPh>
    <phoneticPr fontId="5"/>
  </si>
  <si>
    <t>人間発達環境学研究科</t>
    <rPh sb="0" eb="2">
      <t>ニンゲン</t>
    </rPh>
    <rPh sb="2" eb="4">
      <t>ハッタツ</t>
    </rPh>
    <rPh sb="4" eb="7">
      <t>カンキョウガク</t>
    </rPh>
    <rPh sb="7" eb="10">
      <t>ケンキュウカ</t>
    </rPh>
    <phoneticPr fontId="5"/>
  </si>
  <si>
    <t>法学研究科</t>
    <rPh sb="0" eb="2">
      <t>ホウガク</t>
    </rPh>
    <rPh sb="2" eb="5">
      <t>ケンキュウカ</t>
    </rPh>
    <phoneticPr fontId="5"/>
  </si>
  <si>
    <t>経済学研究科</t>
    <rPh sb="0" eb="2">
      <t>ケイザイ</t>
    </rPh>
    <rPh sb="2" eb="3">
      <t>ガク</t>
    </rPh>
    <rPh sb="3" eb="6">
      <t>ケンキュウカ</t>
    </rPh>
    <phoneticPr fontId="5"/>
  </si>
  <si>
    <t>経営学研究科</t>
    <rPh sb="0" eb="2">
      <t>ケイエイ</t>
    </rPh>
    <rPh sb="2" eb="3">
      <t>ガク</t>
    </rPh>
    <rPh sb="3" eb="6">
      <t>ケンキュウカ</t>
    </rPh>
    <phoneticPr fontId="5"/>
  </si>
  <si>
    <t>理学研究科</t>
    <rPh sb="0" eb="1">
      <t>リ</t>
    </rPh>
    <rPh sb="1" eb="2">
      <t>ガク</t>
    </rPh>
    <rPh sb="2" eb="5">
      <t>ケンキュウカ</t>
    </rPh>
    <phoneticPr fontId="5"/>
  </si>
  <si>
    <t>工学研究科</t>
    <rPh sb="0" eb="1">
      <t>コウ</t>
    </rPh>
    <rPh sb="1" eb="2">
      <t>ガク</t>
    </rPh>
    <rPh sb="2" eb="5">
      <t>ケンキュウカ</t>
    </rPh>
    <phoneticPr fontId="5"/>
  </si>
  <si>
    <t>システム情報学研究科</t>
    <rPh sb="4" eb="6">
      <t>ジョウホウ</t>
    </rPh>
    <rPh sb="6" eb="7">
      <t>ガク</t>
    </rPh>
    <rPh sb="7" eb="10">
      <t>ケンキュウカ</t>
    </rPh>
    <phoneticPr fontId="5"/>
  </si>
  <si>
    <t>科学技術イノベーション研究科</t>
    <rPh sb="0" eb="2">
      <t>カガク</t>
    </rPh>
    <rPh sb="2" eb="4">
      <t>ギジュツ</t>
    </rPh>
    <rPh sb="11" eb="14">
      <t>ケンキュウカ</t>
    </rPh>
    <phoneticPr fontId="5"/>
  </si>
  <si>
    <t>農学研究科</t>
    <rPh sb="0" eb="1">
      <t>ノウ</t>
    </rPh>
    <rPh sb="1" eb="2">
      <t>ガク</t>
    </rPh>
    <rPh sb="2" eb="5">
      <t>ケンキュウカ</t>
    </rPh>
    <phoneticPr fontId="5"/>
  </si>
  <si>
    <t>国際協力研究科</t>
    <rPh sb="0" eb="2">
      <t>コクサイ</t>
    </rPh>
    <rPh sb="2" eb="4">
      <t>キョウリョク</t>
    </rPh>
    <rPh sb="4" eb="7">
      <t>ケンキュウカ</t>
    </rPh>
    <phoneticPr fontId="5"/>
  </si>
  <si>
    <t>保健学研究科</t>
    <rPh sb="0" eb="2">
      <t>ホケン</t>
    </rPh>
    <rPh sb="2" eb="3">
      <t>ガク</t>
    </rPh>
    <rPh sb="3" eb="6">
      <t>ケンキュウカ</t>
    </rPh>
    <phoneticPr fontId="5"/>
  </si>
  <si>
    <t>海事科学研究科</t>
    <rPh sb="0" eb="2">
      <t>カイジ</t>
    </rPh>
    <rPh sb="2" eb="4">
      <t>カガク</t>
    </rPh>
    <rPh sb="4" eb="7">
      <t>ケンキュウカ</t>
    </rPh>
    <phoneticPr fontId="5"/>
  </si>
  <si>
    <t>医学研究科</t>
    <rPh sb="0" eb="2">
      <t>イガク</t>
    </rPh>
    <rPh sb="2" eb="5">
      <t>ケンキュウカ</t>
    </rPh>
    <phoneticPr fontId="5"/>
  </si>
  <si>
    <t>保証制度</t>
    <rPh sb="0" eb="4">
      <t>ホショウセイド</t>
    </rPh>
    <phoneticPr fontId="1"/>
  </si>
  <si>
    <t>その他</t>
    <rPh sb="2" eb="3">
      <t>タ</t>
    </rPh>
    <phoneticPr fontId="1"/>
  </si>
  <si>
    <t>はい</t>
    <phoneticPr fontId="1"/>
  </si>
  <si>
    <t>いいえ</t>
    <phoneticPr fontId="1"/>
  </si>
  <si>
    <t>研究科</t>
    <phoneticPr fontId="1"/>
  </si>
  <si>
    <t>Tel</t>
    <phoneticPr fontId="1"/>
  </si>
  <si>
    <t>Mail</t>
    <phoneticPr fontId="1"/>
  </si>
  <si>
    <t>あなたの研究題目（研究分野）</t>
    <rPh sb="4" eb="8">
      <t>ケンキュウダイモク</t>
    </rPh>
    <rPh sb="9" eb="13">
      <t>ケンキュウブンヤ</t>
    </rPh>
    <phoneticPr fontId="1"/>
  </si>
  <si>
    <t>あなたの大学院進学の目的と研究計画</t>
    <rPh sb="4" eb="9">
      <t>ダイガクインシンガク</t>
    </rPh>
    <rPh sb="10" eb="12">
      <t>モクテキ</t>
    </rPh>
    <rPh sb="13" eb="17">
      <t>ケンキュウケイカク</t>
    </rPh>
    <phoneticPr fontId="1"/>
  </si>
  <si>
    <t>あなたのこれまでの研究内容（提出論文・紀要・学術雑誌等の研究論文等）</t>
    <rPh sb="9" eb="13">
      <t>ケンキュウナイヨウ</t>
    </rPh>
    <rPh sb="14" eb="18">
      <t>テイシュツロンブン</t>
    </rPh>
    <rPh sb="19" eb="21">
      <t>キヨウ</t>
    </rPh>
    <rPh sb="22" eb="27">
      <t>ガクジュツザッシトウ</t>
    </rPh>
    <rPh sb="28" eb="32">
      <t>ケンキュウロンブン</t>
    </rPh>
    <rPh sb="32" eb="33">
      <t>トウ</t>
    </rPh>
    <phoneticPr fontId="1"/>
  </si>
  <si>
    <t>連帯保証人</t>
    <rPh sb="0" eb="5">
      <t>レンタイホショウニン</t>
    </rPh>
    <phoneticPr fontId="1"/>
  </si>
  <si>
    <t>保証人</t>
    <rPh sb="0" eb="3">
      <t>ホショウニン</t>
    </rPh>
    <phoneticPr fontId="1"/>
  </si>
  <si>
    <t>奨学金を希望するに至った家庭事情や、特に説明を要すること（申請理由）</t>
    <rPh sb="0" eb="3">
      <t>ショウガクキン</t>
    </rPh>
    <rPh sb="4" eb="6">
      <t>キボウ</t>
    </rPh>
    <rPh sb="9" eb="10">
      <t>イタ</t>
    </rPh>
    <rPh sb="12" eb="16">
      <t>カテイジジョウ</t>
    </rPh>
    <rPh sb="18" eb="19">
      <t>トク</t>
    </rPh>
    <rPh sb="20" eb="22">
      <t>セツメイ</t>
    </rPh>
    <rPh sb="23" eb="24">
      <t>ヨウ</t>
    </rPh>
    <phoneticPr fontId="1"/>
  </si>
  <si>
    <t>選任条件</t>
    <rPh sb="0" eb="2">
      <t>センニン</t>
    </rPh>
    <rPh sb="2" eb="4">
      <t>ジョウケン</t>
    </rPh>
    <phoneticPr fontId="1"/>
  </si>
  <si>
    <t>連帯保証人承諾</t>
    <rPh sb="0" eb="5">
      <t>レンタイホショウニン</t>
    </rPh>
    <rPh sb="5" eb="7">
      <t>ショウダク</t>
    </rPh>
    <phoneticPr fontId="1"/>
  </si>
  <si>
    <t>保証人承諾</t>
    <rPh sb="0" eb="5">
      <t>ホショウニンショウダク</t>
    </rPh>
    <phoneticPr fontId="1"/>
  </si>
  <si>
    <t>神戸大学</t>
    <rPh sb="0" eb="4">
      <t>コウベダイガク</t>
    </rPh>
    <phoneticPr fontId="1"/>
  </si>
  <si>
    <t>申請者情報</t>
    <rPh sb="0" eb="3">
      <t>シンセイシャ</t>
    </rPh>
    <rPh sb="3" eb="5">
      <t>ジョウホウ</t>
    </rPh>
    <phoneticPr fontId="1"/>
  </si>
  <si>
    <t>続柄</t>
    <rPh sb="0" eb="2">
      <t>ゾクガラ</t>
    </rPh>
    <phoneticPr fontId="1"/>
  </si>
  <si>
    <t>続柄</t>
    <rPh sb="0" eb="2">
      <t>ゾクガラ</t>
    </rPh>
    <phoneticPr fontId="1"/>
  </si>
  <si>
    <t>年齢</t>
    <rPh sb="0" eb="2">
      <t>ネンレイ</t>
    </rPh>
    <phoneticPr fontId="1"/>
  </si>
  <si>
    <t>承諾</t>
    <rPh sb="0" eb="2">
      <t>ショウダク</t>
    </rPh>
    <phoneticPr fontId="1"/>
  </si>
  <si>
    <t>連帯保証人</t>
    <rPh sb="0" eb="5">
      <t>レンタイホショウニン</t>
    </rPh>
    <phoneticPr fontId="1"/>
  </si>
  <si>
    <t>保証人</t>
    <rPh sb="0" eb="3">
      <t>ホショウニン</t>
    </rPh>
    <phoneticPr fontId="1"/>
  </si>
  <si>
    <t>・上記選任条件を確認しましたか？</t>
    <rPh sb="1" eb="3">
      <t>ジョウキ</t>
    </rPh>
    <phoneticPr fontId="1"/>
  </si>
  <si>
    <t>承諾済み</t>
    <rPh sb="0" eb="3">
      <t>ショウダクズ</t>
    </rPh>
    <phoneticPr fontId="1"/>
  </si>
  <si>
    <t>未承諾</t>
    <rPh sb="0" eb="3">
      <t>ミショウダク</t>
    </rPh>
    <phoneticPr fontId="1"/>
  </si>
  <si>
    <t>記入チェック</t>
    <rPh sb="0" eb="2">
      <t>キニュウ</t>
    </rPh>
    <phoneticPr fontId="1"/>
  </si>
  <si>
    <t>総評</t>
    <rPh sb="0" eb="2">
      <t>ソウヒョウ</t>
    </rPh>
    <phoneticPr fontId="1"/>
  </si>
  <si>
    <t>3-1</t>
    <phoneticPr fontId="1"/>
  </si>
  <si>
    <t>3-2</t>
  </si>
  <si>
    <t>3-3</t>
  </si>
  <si>
    <t>研究記載必要</t>
    <rPh sb="0" eb="2">
      <t>ケンキュウ</t>
    </rPh>
    <rPh sb="2" eb="4">
      <t>キサイ</t>
    </rPh>
    <rPh sb="4" eb="6">
      <t>ヒツヨウ</t>
    </rPh>
    <phoneticPr fontId="1"/>
  </si>
  <si>
    <t>年</t>
    <rPh sb="0" eb="1">
      <t>ネン</t>
    </rPh>
    <phoneticPr fontId="1"/>
  </si>
  <si>
    <t>医科学か否か</t>
    <rPh sb="0" eb="3">
      <t>イカガク</t>
    </rPh>
    <rPh sb="4" eb="5">
      <t>イナ</t>
    </rPh>
    <phoneticPr fontId="1"/>
  </si>
  <si>
    <t>歳</t>
    <rPh sb="0" eb="1">
      <t>サイ</t>
    </rPh>
    <phoneticPr fontId="1"/>
  </si>
  <si>
    <t>続柄：</t>
    <rPh sb="0" eb="2">
      <t>ゾクガラ</t>
    </rPh>
    <phoneticPr fontId="1"/>
  </si>
  <si>
    <t>連帯保証人・保証人には選任条件があります（詳細は貸与奨学金案内（大学院）P.19～を確認してください）。</t>
    <rPh sb="0" eb="5">
      <t>レンタイホショウニン</t>
    </rPh>
    <rPh sb="6" eb="9">
      <t>ホショウニン</t>
    </rPh>
    <rPh sb="11" eb="13">
      <t>センニン</t>
    </rPh>
    <rPh sb="13" eb="15">
      <t>ジョウケン</t>
    </rPh>
    <rPh sb="21" eb="23">
      <t>ショウサイ</t>
    </rPh>
    <rPh sb="24" eb="29">
      <t>タイヨショウガクキン</t>
    </rPh>
    <rPh sb="29" eb="31">
      <t>アンナイ</t>
    </rPh>
    <rPh sb="32" eb="35">
      <t>ダイガクイン</t>
    </rPh>
    <rPh sb="42" eb="44">
      <t>カクニン</t>
    </rPh>
    <phoneticPr fontId="1"/>
  </si>
  <si>
    <t>・父母・本人の配偶者を除く４親等内で、本人・連帯保証人と別生計で65歳未満の成年親族　例）おじ、おば、兄弟姉妹（学生・未成年不可）</t>
    <phoneticPr fontId="1"/>
  </si>
  <si>
    <t>（「研究題目」が未定の場合、手がけてみたいと考えている専門分野を大別し、その概要を入力してください）</t>
    <phoneticPr fontId="1"/>
  </si>
  <si>
    <t>１．人的保証</t>
    <rPh sb="2" eb="6">
      <t>ジンテキホショウ</t>
    </rPh>
    <phoneticPr fontId="1"/>
  </si>
  <si>
    <t>２．機関保証</t>
    <rPh sb="2" eb="6">
      <t>キカンホショウ</t>
    </rPh>
    <phoneticPr fontId="1"/>
  </si>
  <si>
    <t>３．第一種：機関保証、第二種：人的保証</t>
    <rPh sb="2" eb="5">
      <t>ダイイッシュ</t>
    </rPh>
    <rPh sb="6" eb="10">
      <t>キカンホショウ</t>
    </rPh>
    <rPh sb="11" eb="14">
      <t>ダイニシュ</t>
    </rPh>
    <rPh sb="15" eb="19">
      <t>ジンテキホショウ</t>
    </rPh>
    <phoneticPr fontId="1"/>
  </si>
  <si>
    <t>（３．については所得連動返還方式を希望し、かつ第一種、第二種を併願または併用で申し込みの場合のみ選択してください）</t>
    <rPh sb="48" eb="50">
      <t>センタク</t>
    </rPh>
    <phoneticPr fontId="1"/>
  </si>
  <si>
    <t>保証制度転記用</t>
    <rPh sb="4" eb="6">
      <t>テンキ</t>
    </rPh>
    <rPh sb="6" eb="7">
      <t>ヨウ</t>
    </rPh>
    <phoneticPr fontId="1"/>
  </si>
  <si>
    <t>人的保証</t>
    <rPh sb="0" eb="4">
      <t>ジンテキホショウ</t>
    </rPh>
    <phoneticPr fontId="1"/>
  </si>
  <si>
    <t>機関保証</t>
    <rPh sb="0" eb="4">
      <t>キカンホショウ</t>
    </rPh>
    <phoneticPr fontId="1"/>
  </si>
  <si>
    <t>機関保証・人的保証</t>
    <rPh sb="0" eb="2">
      <t>キカン</t>
    </rPh>
    <rPh sb="2" eb="4">
      <t>ホショウ</t>
    </rPh>
    <rPh sb="5" eb="7">
      <t>ジンテキ</t>
    </rPh>
    <rPh sb="7" eb="9">
      <t>ホショウ</t>
    </rPh>
    <phoneticPr fontId="1"/>
  </si>
  <si>
    <t>希望する奨学金の種類</t>
    <rPh sb="0" eb="2">
      <t>キボウ</t>
    </rPh>
    <rPh sb="4" eb="7">
      <t>ショウガクキン</t>
    </rPh>
    <rPh sb="8" eb="10">
      <t>シュルイ</t>
    </rPh>
    <phoneticPr fontId="1"/>
  </si>
  <si>
    <t>博士前期課程・修士課程</t>
    <rPh sb="0" eb="2">
      <t>ハクシ</t>
    </rPh>
    <rPh sb="2" eb="4">
      <t>ゼンキ</t>
    </rPh>
    <rPh sb="4" eb="6">
      <t>カテイ</t>
    </rPh>
    <rPh sb="7" eb="9">
      <t>シュウシ</t>
    </rPh>
    <phoneticPr fontId="1"/>
  </si>
  <si>
    <t>博士後期課程・博士課程</t>
    <rPh sb="0" eb="4">
      <t>ハクシコウキ</t>
    </rPh>
    <rPh sb="7" eb="9">
      <t>ハカセ</t>
    </rPh>
    <phoneticPr fontId="1"/>
  </si>
  <si>
    <t>希望する奨学金</t>
    <rPh sb="0" eb="2">
      <t>キボウ</t>
    </rPh>
    <rPh sb="4" eb="7">
      <t>ショウガクキン</t>
    </rPh>
    <phoneticPr fontId="1"/>
  </si>
  <si>
    <t>希望する奨学金の情報</t>
    <rPh sb="0" eb="2">
      <t>キボウ</t>
    </rPh>
    <rPh sb="4" eb="7">
      <t>ショウガクキン</t>
    </rPh>
    <rPh sb="8" eb="10">
      <t>ジョウホウ</t>
    </rPh>
    <phoneticPr fontId="1"/>
  </si>
  <si>
    <t>2.希望する奨学金の種類を選択してください</t>
    <rPh sb="2" eb="4">
      <t>キボウ</t>
    </rPh>
    <rPh sb="6" eb="9">
      <t>ショウガクキン</t>
    </rPh>
    <rPh sb="10" eb="12">
      <t>シュルイ</t>
    </rPh>
    <rPh sb="13" eb="15">
      <t>センタク</t>
    </rPh>
    <phoneticPr fontId="1"/>
  </si>
  <si>
    <t>学籍番号</t>
    <rPh sb="0" eb="4">
      <t>ガクセキバンゴウ</t>
    </rPh>
    <phoneticPr fontId="1"/>
  </si>
  <si>
    <t>課程</t>
    <rPh sb="0" eb="2">
      <t>カテイ</t>
    </rPh>
    <phoneticPr fontId="1"/>
  </si>
  <si>
    <t>専攻・コース</t>
    <rPh sb="0" eb="2">
      <t>センコウ</t>
    </rPh>
    <phoneticPr fontId="1"/>
  </si>
  <si>
    <t>携帯電話番号
（ハイフンあり）</t>
    <rPh sb="0" eb="4">
      <t>ケイタイデンワ</t>
    </rPh>
    <rPh sb="4" eb="6">
      <t>バンゴウ</t>
    </rPh>
    <phoneticPr fontId="1"/>
  </si>
  <si>
    <t>（法科大学院生は進学目的を入力してください）</t>
  </si>
  <si>
    <t>（法科大学院生は履修計画を入力してください）</t>
    <phoneticPr fontId="1"/>
  </si>
  <si>
    <t>こちらは「入力用シート」です。「印刷用シート」を印刷してください。</t>
    <rPh sb="5" eb="7">
      <t>ニュウリョク</t>
    </rPh>
    <rPh sb="7" eb="8">
      <t>ヨウ</t>
    </rPh>
    <rPh sb="16" eb="19">
      <t>インサツヨウ</t>
    </rPh>
    <rPh sb="24" eb="26">
      <t>インサツ</t>
    </rPh>
    <phoneticPr fontId="1"/>
  </si>
  <si>
    <t>学籍番号</t>
    <rPh sb="0" eb="2">
      <t>ガクセキ</t>
    </rPh>
    <phoneticPr fontId="1"/>
  </si>
  <si>
    <t>所属</t>
    <rPh sb="0" eb="2">
      <t>ショゾク</t>
    </rPh>
    <phoneticPr fontId="1"/>
  </si>
  <si>
    <t>1．第一種のみ希望</t>
    <rPh sb="7" eb="9">
      <t>キボウ</t>
    </rPh>
    <phoneticPr fontId="1"/>
  </si>
  <si>
    <t>2．第一種を希望するが、不採用の場合は第二種希望</t>
    <rPh sb="2" eb="5">
      <t>ダイイッシュ</t>
    </rPh>
    <rPh sb="6" eb="8">
      <t>キボウ</t>
    </rPh>
    <rPh sb="12" eb="15">
      <t>フサイヨウ</t>
    </rPh>
    <rPh sb="16" eb="18">
      <t>バアイ</t>
    </rPh>
    <rPh sb="19" eb="22">
      <t>ダイニシュ</t>
    </rPh>
    <rPh sb="22" eb="24">
      <t>キボウ</t>
    </rPh>
    <phoneticPr fontId="1"/>
  </si>
  <si>
    <t>3．第二種のみ希望</t>
    <rPh sb="7" eb="9">
      <t>キボウ</t>
    </rPh>
    <phoneticPr fontId="1"/>
  </si>
  <si>
    <t>4．併用貸与のみ希望</t>
    <phoneticPr fontId="1"/>
  </si>
  <si>
    <t>5．併用貸与を希望するが、不採用の場合は第一種を希望</t>
    <rPh sb="7" eb="9">
      <t>キボウ</t>
    </rPh>
    <rPh sb="13" eb="16">
      <t>フサイヨウ</t>
    </rPh>
    <rPh sb="17" eb="19">
      <t>バアイ</t>
    </rPh>
    <phoneticPr fontId="1"/>
  </si>
  <si>
    <t>6．併用貸与及び第一種が不採用の場合、第二種を希望</t>
    <rPh sb="6" eb="7">
      <t>オヨ</t>
    </rPh>
    <rPh sb="12" eb="15">
      <t>フサイヨウ</t>
    </rPh>
    <rPh sb="16" eb="18">
      <t>バアイ</t>
    </rPh>
    <phoneticPr fontId="1"/>
  </si>
  <si>
    <t>7．併用貸与を希望するが、不採用の場合は第二種を希望</t>
    <rPh sb="21" eb="22">
      <t>ニ</t>
    </rPh>
    <phoneticPr fontId="1"/>
  </si>
  <si>
    <t>8．第二種を受給中で、第一種への移行を希望</t>
    <rPh sb="6" eb="9">
      <t>ジュキュウチュウ</t>
    </rPh>
    <rPh sb="11" eb="14">
      <t>ダイイッシュ</t>
    </rPh>
    <rPh sb="16" eb="18">
      <t>イコウ</t>
    </rPh>
    <rPh sb="19" eb="21">
      <t>キボウ</t>
    </rPh>
    <phoneticPr fontId="1"/>
  </si>
  <si>
    <t>9．第一種を受給中で、第二種への移行を希望</t>
    <rPh sb="6" eb="9">
      <t>ジュキュウチュウ</t>
    </rPh>
    <rPh sb="16" eb="18">
      <t>イコウ</t>
    </rPh>
    <phoneticPr fontId="1"/>
  </si>
  <si>
    <t>10．第一種を受給中で、併用貸与への移行を希望</t>
    <rPh sb="7" eb="10">
      <t>ジュキュウチュウ</t>
    </rPh>
    <rPh sb="12" eb="14">
      <t>ヘイヨウ</t>
    </rPh>
    <rPh sb="14" eb="16">
      <t>タイヨ</t>
    </rPh>
    <rPh sb="18" eb="20">
      <t>イコウ</t>
    </rPh>
    <phoneticPr fontId="1"/>
  </si>
  <si>
    <t>11．第二種を受給中で、併用貸与への移行を希望</t>
    <rPh sb="4" eb="5">
      <t>ニ</t>
    </rPh>
    <rPh sb="7" eb="10">
      <t>ジュキュウチュウ</t>
    </rPh>
    <rPh sb="12" eb="16">
      <t>ヘイヨウタイヨ</t>
    </rPh>
    <rPh sb="18" eb="20">
      <t>イコウ</t>
    </rPh>
    <phoneticPr fontId="1"/>
  </si>
  <si>
    <t>13．第一種を受給中で、併用貸与への移行を希望するが、不採用の場合は第二種への移行を希望</t>
    <rPh sb="7" eb="10">
      <t>ジュキュウチュウ</t>
    </rPh>
    <rPh sb="12" eb="14">
      <t>ヘイヨウ</t>
    </rPh>
    <rPh sb="14" eb="16">
      <t>タイヨ</t>
    </rPh>
    <rPh sb="18" eb="20">
      <t>イコウ</t>
    </rPh>
    <rPh sb="27" eb="30">
      <t>フサイヨウ</t>
    </rPh>
    <rPh sb="31" eb="33">
      <t>バアイ</t>
    </rPh>
    <rPh sb="34" eb="37">
      <t>ダイニシュ</t>
    </rPh>
    <rPh sb="39" eb="41">
      <t>イコウ</t>
    </rPh>
    <rPh sb="42" eb="44">
      <t>キボウ</t>
    </rPh>
    <phoneticPr fontId="1"/>
  </si>
  <si>
    <t>14．第二種を受給中で、併用貸与への移行を希望するが、不採用の場合は第一種への移行を希望</t>
    <rPh sb="4" eb="5">
      <t>ニ</t>
    </rPh>
    <rPh sb="7" eb="10">
      <t>ジュキュウチュウ</t>
    </rPh>
    <rPh sb="12" eb="14">
      <t>ヘイヨウ</t>
    </rPh>
    <rPh sb="14" eb="16">
      <t>タイヨ</t>
    </rPh>
    <rPh sb="18" eb="20">
      <t>イコウ</t>
    </rPh>
    <rPh sb="27" eb="30">
      <t>フサイヨウ</t>
    </rPh>
    <rPh sb="31" eb="33">
      <t>バアイ</t>
    </rPh>
    <rPh sb="34" eb="37">
      <t>ダイイッシュ</t>
    </rPh>
    <rPh sb="39" eb="41">
      <t>イコウ</t>
    </rPh>
    <rPh sb="42" eb="44">
      <t>キボウ</t>
    </rPh>
    <phoneticPr fontId="1"/>
  </si>
  <si>
    <t>3-1.あなたの研究題目（研究分野）を全角50文字以内で入力してください。</t>
    <rPh sb="8" eb="12">
      <t>ケンキュウダイモク</t>
    </rPh>
    <rPh sb="13" eb="17">
      <t>ケンキュウブンヤ</t>
    </rPh>
    <rPh sb="19" eb="21">
      <t>ゼンカク</t>
    </rPh>
    <rPh sb="23" eb="27">
      <t>モジイナイ</t>
    </rPh>
    <rPh sb="28" eb="30">
      <t>ニュウリョク</t>
    </rPh>
    <phoneticPr fontId="1"/>
  </si>
  <si>
    <t>3-2.あなたの大学院進学の目的と研究計画を全角250字以上400字以内で記入してください。</t>
    <rPh sb="34" eb="36">
      <t>イナイ</t>
    </rPh>
    <phoneticPr fontId="1"/>
  </si>
  <si>
    <t>3-3.あなたのこれまでの研究内容（提出論文・紀要・学術雑誌等の研究論文等）について全角250字以上400字以内で記入してください。</t>
    <rPh sb="13" eb="17">
      <t>ケンキュウナイヨウ</t>
    </rPh>
    <rPh sb="18" eb="22">
      <t>テイシュツロンブン</t>
    </rPh>
    <rPh sb="23" eb="25">
      <t>キヨウ</t>
    </rPh>
    <rPh sb="26" eb="31">
      <t>ガクジュツザッシトウ</t>
    </rPh>
    <rPh sb="32" eb="36">
      <t>ケンキュウロンブン</t>
    </rPh>
    <rPh sb="36" eb="37">
      <t>トウ</t>
    </rPh>
    <rPh sb="54" eb="56">
      <t>イナイ</t>
    </rPh>
    <rPh sb="57" eb="59">
      <t>キニュウ</t>
    </rPh>
    <phoneticPr fontId="1"/>
  </si>
  <si>
    <t>奨学金申請理由書【大学院在学採用（秋期・秋季入学）】</t>
    <rPh sb="12" eb="14">
      <t>ザイガク</t>
    </rPh>
    <rPh sb="14" eb="16">
      <t>サイヨウ</t>
    </rPh>
    <rPh sb="17" eb="19">
      <t>シュウキ</t>
    </rPh>
    <rPh sb="20" eb="22">
      <t>シュウキ</t>
    </rPh>
    <rPh sb="22" eb="24">
      <t>ニュウガク</t>
    </rPh>
    <phoneticPr fontId="1"/>
  </si>
  <si>
    <t>（2025.09）</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</si>
</sst>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sz val="11"/>
      <color theme="1"/>
      <name val="Century"/>
      <family val="1"/>
    </font>
    <font>
      <sz val="11"/>
      <color theme="1"/>
      <name val="ＭＳ 明朝"/>
      <family val="1"/>
      <charset val="128"/>
    </font>
    <font>
      <sz val="9"/>
      <color theme="1"/>
      <name val="ＭＳ 明朝"/>
      <family val="1"/>
      <charset val="128"/>
    </font>
    <font>
      <u/>
      <sz val="11"/>
      <color theme="10"/>
      <name val="游ゴシック"/>
      <family val="2"/>
      <charset val="128"/>
      <scheme val="minor"/>
    </font>
    <font>
      <sz val="10.5"/>
      <color theme="1"/>
      <name val="ＭＳ 明朝"/>
      <family val="1"/>
      <charset val="128"/>
    </font>
    <font>
      <b/>
      <sz val="14"/>
      <color theme="1"/>
      <name val="ＭＳ 明朝"/>
      <family val="1"/>
      <charset val="128"/>
    </font>
    <font>
      <b/>
      <sz val="11"/>
      <color theme="1"/>
      <name val="ＭＳ 明朝"/>
      <family val="1"/>
      <charset val="128"/>
    </font>
    <font>
      <b/>
      <sz val="12"/>
      <color theme="1"/>
      <name val="ＭＳ 明朝"/>
      <family val="1"/>
      <charset val="128"/>
    </font>
    <font>
      <b/>
      <sz val="11"/>
      <color rgb="FFFF0000"/>
      <name val="ＭＳ 明朝"/>
      <family val="1"/>
      <charset val="128"/>
    </font>
    <font>
      <b/>
      <sz val="11"/>
      <name val="ＭＳ 明朝"/>
      <family val="1"/>
      <charset val="128"/>
    </font>
    <font>
      <b/>
      <sz val="11"/>
      <color theme="1" tint="0.249977111117893"/>
      <name val="ＭＳ 明朝"/>
      <family val="1"/>
      <charset val="128"/>
    </font>
  </fonts>
  <fills count="8">
    <fill>
      <patternFill patternType="none"/>
    </fill>
    <fill>
      <patternFill patternType="gray125"/>
    </fill>
    <fill>
      <patternFill patternType="solid">
        <fgColor theme="2"/>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theme="8" tint="0.39997558519241921"/>
        <bgColor indexed="64"/>
      </patternFill>
    </fill>
    <fill>
      <patternFill patternType="solid">
        <fgColor theme="8" tint="0.79998168889431442"/>
        <bgColor indexed="64"/>
      </patternFill>
    </fill>
    <fill>
      <patternFill patternType="solid">
        <fgColor theme="9" tint="0.79998168889431442"/>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131">
    <xf numFmtId="0" fontId="0" fillId="0" borderId="0" xfId="0">
      <alignment vertical="center"/>
    </xf>
    <xf numFmtId="0" fontId="2" fillId="0" borderId="0" xfId="0" applyFont="1" applyAlignment="1">
      <alignment vertical="center" wrapText="1"/>
    </xf>
    <xf numFmtId="0" fontId="3"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xf>
    <xf numFmtId="0" fontId="3" fillId="0" borderId="0" xfId="0" applyFont="1" applyAlignment="1">
      <alignment horizontal="left" vertical="center" wrapText="1"/>
    </xf>
    <xf numFmtId="0" fontId="4" fillId="0" borderId="0" xfId="0" applyFont="1" applyAlignment="1">
      <alignment horizontal="justify" vertical="center"/>
    </xf>
    <xf numFmtId="49" fontId="3" fillId="0" borderId="0" xfId="0" applyNumberFormat="1" applyFont="1">
      <alignment vertical="center"/>
    </xf>
    <xf numFmtId="0" fontId="3" fillId="0" borderId="0" xfId="0" applyFont="1" applyAlignment="1">
      <alignment horizontal="right" vertical="center"/>
    </xf>
    <xf numFmtId="0" fontId="0" fillId="0" borderId="0" xfId="0" applyAlignment="1">
      <alignment horizontal="center" vertical="center"/>
    </xf>
    <xf numFmtId="0" fontId="0" fillId="0" borderId="0" xfId="0" quotePrefix="1">
      <alignment vertical="center"/>
    </xf>
    <xf numFmtId="0" fontId="3" fillId="0" borderId="3" xfId="0" applyFont="1" applyBorder="1" applyAlignment="1">
      <alignment horizontal="right" vertical="center"/>
    </xf>
    <xf numFmtId="0" fontId="3" fillId="0" borderId="4" xfId="0" applyFont="1" applyBorder="1">
      <alignment vertical="center"/>
    </xf>
    <xf numFmtId="0" fontId="3" fillId="2" borderId="1" xfId="0" applyFont="1" applyFill="1" applyBorder="1" applyAlignment="1">
      <alignment horizontal="center" vertical="center" wrapText="1"/>
    </xf>
    <xf numFmtId="0" fontId="3" fillId="2" borderId="1" xfId="0" applyFont="1" applyFill="1" applyBorder="1">
      <alignment vertical="center"/>
    </xf>
    <xf numFmtId="0" fontId="3" fillId="2" borderId="1" xfId="0" applyFont="1" applyFill="1" applyBorder="1" applyAlignment="1">
      <alignment horizontal="center" vertical="center"/>
    </xf>
    <xf numFmtId="0" fontId="3" fillId="0" borderId="1" xfId="0" applyFont="1" applyBorder="1">
      <alignment vertical="center"/>
    </xf>
    <xf numFmtId="0" fontId="3" fillId="0" borderId="4" xfId="0" applyFont="1" applyBorder="1" applyAlignment="1">
      <alignment horizontal="right" vertical="center"/>
    </xf>
    <xf numFmtId="0" fontId="3" fillId="0" borderId="16" xfId="0" applyFont="1" applyBorder="1" applyAlignment="1">
      <alignment horizontal="left" vertical="center"/>
    </xf>
    <xf numFmtId="0" fontId="3" fillId="0" borderId="16" xfId="0" applyFont="1" applyBorder="1" applyAlignment="1">
      <alignment horizontal="right" vertical="center"/>
    </xf>
    <xf numFmtId="0" fontId="3" fillId="0" borderId="9" xfId="0" applyFont="1" applyBorder="1" applyAlignment="1">
      <alignment horizontal="right" vertical="center"/>
    </xf>
    <xf numFmtId="0" fontId="3" fillId="7" borderId="1" xfId="0" applyFont="1" applyFill="1" applyBorder="1">
      <alignment vertical="center"/>
    </xf>
    <xf numFmtId="0" fontId="3" fillId="0" borderId="1" xfId="0" applyFont="1" applyBorder="1" applyProtection="1">
      <alignment vertical="center"/>
      <protection locked="0"/>
    </xf>
    <xf numFmtId="0" fontId="3" fillId="0" borderId="1" xfId="0" applyFont="1" applyBorder="1" applyAlignment="1">
      <alignment horizontal="center" vertical="center" shrinkToFit="1"/>
    </xf>
    <xf numFmtId="0" fontId="3" fillId="0" borderId="3" xfId="0" applyFont="1" applyBorder="1" applyAlignment="1">
      <alignment horizontal="left" vertical="center" shrinkToFit="1"/>
    </xf>
    <xf numFmtId="0" fontId="3" fillId="0" borderId="4" xfId="0" applyFont="1" applyBorder="1" applyAlignment="1">
      <alignment horizontal="right" vertical="center" shrinkToFit="1"/>
    </xf>
    <xf numFmtId="0" fontId="3" fillId="0" borderId="1" xfId="0" applyFont="1" applyBorder="1" applyAlignment="1" applyProtection="1">
      <alignment horizontal="center" vertical="center"/>
      <protection locked="0"/>
    </xf>
    <xf numFmtId="0" fontId="3" fillId="2" borderId="1" xfId="0" applyFont="1" applyFill="1" applyBorder="1" applyAlignment="1">
      <alignment vertical="center" shrinkToFit="1"/>
    </xf>
    <xf numFmtId="0" fontId="3" fillId="0" borderId="16" xfId="0" applyFont="1" applyBorder="1">
      <alignment vertical="center"/>
    </xf>
    <xf numFmtId="0" fontId="8" fillId="0" borderId="1" xfId="0" applyFont="1" applyBorder="1">
      <alignment vertical="center"/>
    </xf>
    <xf numFmtId="0" fontId="3" fillId="2" borderId="1" xfId="0" applyFont="1" applyFill="1" applyBorder="1" applyAlignment="1">
      <alignment horizontal="center" vertical="center" shrinkToFit="1"/>
    </xf>
    <xf numFmtId="0" fontId="3" fillId="4" borderId="2" xfId="0" applyFont="1" applyFill="1" applyBorder="1">
      <alignment vertical="center"/>
    </xf>
    <xf numFmtId="0" fontId="3" fillId="4" borderId="3" xfId="0" applyFont="1" applyFill="1" applyBorder="1">
      <alignment vertical="center"/>
    </xf>
    <xf numFmtId="0" fontId="10" fillId="0" borderId="22" xfId="0" applyFont="1" applyBorder="1" applyAlignment="1">
      <alignment horizontal="center" vertical="center"/>
    </xf>
    <xf numFmtId="0" fontId="10" fillId="0" borderId="0" xfId="0" applyFont="1" applyAlignment="1">
      <alignment horizontal="center" vertical="center"/>
    </xf>
    <xf numFmtId="0" fontId="10" fillId="0" borderId="23" xfId="0" applyFont="1" applyBorder="1" applyAlignment="1">
      <alignment horizontal="center" vertical="center"/>
    </xf>
    <xf numFmtId="0" fontId="3" fillId="4" borderId="24" xfId="0" applyFont="1" applyFill="1" applyBorder="1" applyAlignment="1">
      <alignment vertical="center" wrapText="1"/>
    </xf>
    <xf numFmtId="0" fontId="3" fillId="4" borderId="16" xfId="0" applyFont="1" applyFill="1" applyBorder="1" applyAlignment="1">
      <alignment vertical="center" wrapText="1"/>
    </xf>
    <xf numFmtId="0" fontId="3" fillId="4" borderId="25" xfId="0" applyFont="1" applyFill="1" applyBorder="1" applyAlignment="1">
      <alignment vertical="center" wrapText="1"/>
    </xf>
    <xf numFmtId="0" fontId="3" fillId="4" borderId="2" xfId="0" applyFont="1" applyFill="1" applyBorder="1" applyAlignment="1">
      <alignment vertical="center" wrapText="1"/>
    </xf>
    <xf numFmtId="0" fontId="3" fillId="4" borderId="3" xfId="0" applyFont="1" applyFill="1" applyBorder="1" applyAlignment="1">
      <alignment vertical="center" wrapText="1"/>
    </xf>
    <xf numFmtId="0" fontId="3" fillId="4" borderId="4" xfId="0" applyFont="1" applyFill="1" applyBorder="1" applyAlignment="1">
      <alignment vertical="center" wrapText="1"/>
    </xf>
    <xf numFmtId="0" fontId="3" fillId="0" borderId="0" xfId="0" applyFont="1" applyAlignment="1">
      <alignment horizontal="center" vertical="center"/>
    </xf>
    <xf numFmtId="0" fontId="3" fillId="7" borderId="1" xfId="0" applyFont="1" applyFill="1" applyBorder="1">
      <alignment vertical="center"/>
    </xf>
    <xf numFmtId="0" fontId="3" fillId="4" borderId="1" xfId="0" applyFont="1" applyFill="1" applyBorder="1" applyAlignment="1">
      <alignment vertical="center" wrapText="1"/>
    </xf>
    <xf numFmtId="0" fontId="3" fillId="4" borderId="1" xfId="0" applyFont="1" applyFill="1" applyBorder="1">
      <alignment vertical="center"/>
    </xf>
    <xf numFmtId="0" fontId="3" fillId="0" borderId="1" xfId="0" applyFont="1" applyBorder="1" applyAlignment="1" applyProtection="1">
      <alignment vertical="center" wrapText="1"/>
      <protection locked="0"/>
    </xf>
    <xf numFmtId="0" fontId="3" fillId="3" borderId="7" xfId="0" applyFont="1" applyFill="1" applyBorder="1" applyAlignment="1">
      <alignment vertical="center" wrapText="1"/>
    </xf>
    <xf numFmtId="0" fontId="3" fillId="4" borderId="5" xfId="0" applyFont="1" applyFill="1" applyBorder="1" applyAlignment="1">
      <alignment vertical="center" wrapText="1"/>
    </xf>
    <xf numFmtId="0" fontId="3" fillId="4" borderId="7" xfId="0" applyFont="1" applyFill="1" applyBorder="1" applyAlignment="1">
      <alignment vertical="center" wrapText="1"/>
    </xf>
    <xf numFmtId="0" fontId="3" fillId="3" borderId="5" xfId="0" applyFont="1" applyFill="1" applyBorder="1" applyAlignment="1">
      <alignment vertical="center" wrapText="1"/>
    </xf>
    <xf numFmtId="0" fontId="8" fillId="0" borderId="10" xfId="0" applyFont="1" applyBorder="1" applyAlignment="1">
      <alignment horizontal="left" vertical="center"/>
    </xf>
    <xf numFmtId="0" fontId="8" fillId="0" borderId="5" xfId="0" applyFont="1" applyBorder="1" applyAlignment="1">
      <alignment horizontal="left" vertical="center"/>
    </xf>
    <xf numFmtId="0" fontId="8" fillId="0" borderId="8" xfId="0" applyFont="1" applyBorder="1" applyAlignment="1">
      <alignment horizontal="left" vertical="center"/>
    </xf>
    <xf numFmtId="0" fontId="3" fillId="0" borderId="1" xfId="0" applyFont="1" applyBorder="1" applyProtection="1">
      <alignment vertical="center"/>
      <protection locked="0"/>
    </xf>
    <xf numFmtId="0" fontId="8" fillId="0" borderId="10" xfId="0" applyFont="1" applyBorder="1">
      <alignment vertical="center"/>
    </xf>
    <xf numFmtId="0" fontId="8" fillId="0" borderId="5" xfId="0" applyFont="1" applyBorder="1">
      <alignment vertical="center"/>
    </xf>
    <xf numFmtId="0" fontId="8" fillId="0" borderId="8" xfId="0" applyFont="1" applyBorder="1">
      <alignment vertical="center"/>
    </xf>
    <xf numFmtId="0" fontId="8" fillId="0" borderId="1" xfId="0" applyFont="1" applyBorder="1">
      <alignment vertical="center"/>
    </xf>
    <xf numFmtId="49" fontId="3" fillId="0" borderId="1" xfId="0" applyNumberFormat="1" applyFont="1" applyBorder="1" applyProtection="1">
      <alignment vertical="center"/>
      <protection locked="0"/>
    </xf>
    <xf numFmtId="0" fontId="3" fillId="3" borderId="2" xfId="0" applyFont="1" applyFill="1" applyBorder="1" applyAlignment="1">
      <alignment vertical="center" wrapText="1"/>
    </xf>
    <xf numFmtId="0" fontId="3" fillId="3" borderId="3" xfId="0" applyFont="1" applyFill="1" applyBorder="1" applyAlignment="1">
      <alignment vertical="center" wrapText="1"/>
    </xf>
    <xf numFmtId="0" fontId="3" fillId="3" borderId="4" xfId="0" applyFont="1" applyFill="1" applyBorder="1" applyAlignment="1">
      <alignment vertical="center" wrapText="1"/>
    </xf>
    <xf numFmtId="0" fontId="10" fillId="0" borderId="10" xfId="0" applyFont="1" applyBorder="1" applyAlignment="1">
      <alignment horizontal="left" vertical="center"/>
    </xf>
    <xf numFmtId="0" fontId="10" fillId="0" borderId="5" xfId="0" applyFont="1" applyBorder="1" applyAlignment="1">
      <alignment horizontal="left" vertical="center"/>
    </xf>
    <xf numFmtId="0" fontId="10" fillId="0" borderId="8" xfId="0" applyFont="1" applyBorder="1" applyAlignment="1">
      <alignment horizontal="left" vertical="center"/>
    </xf>
    <xf numFmtId="0" fontId="3" fillId="3" borderId="2" xfId="0" applyFont="1" applyFill="1" applyBorder="1">
      <alignment vertical="center"/>
    </xf>
    <xf numFmtId="0" fontId="3" fillId="3" borderId="3" xfId="0" applyFont="1" applyFill="1" applyBorder="1">
      <alignment vertical="center"/>
    </xf>
    <xf numFmtId="0" fontId="3" fillId="3" borderId="4" xfId="0" applyFont="1" applyFill="1" applyBorder="1">
      <alignment vertical="center"/>
    </xf>
    <xf numFmtId="0" fontId="3" fillId="0" borderId="2" xfId="0" applyFont="1" applyBorder="1" applyAlignment="1" applyProtection="1">
      <alignment horizontal="center" vertical="center" shrinkToFit="1"/>
      <protection locked="0"/>
    </xf>
    <xf numFmtId="0" fontId="3" fillId="0" borderId="3" xfId="0" applyFont="1" applyBorder="1" applyAlignment="1" applyProtection="1">
      <alignment horizontal="center" vertical="center" shrinkToFit="1"/>
      <protection locked="0"/>
    </xf>
    <xf numFmtId="0" fontId="3" fillId="0" borderId="4" xfId="0" applyFont="1" applyBorder="1" applyAlignment="1" applyProtection="1">
      <alignment horizontal="center" vertical="center" shrinkToFit="1"/>
      <protection locked="0"/>
    </xf>
    <xf numFmtId="0" fontId="3" fillId="0" borderId="1" xfId="0" applyFont="1" applyBorder="1" applyAlignment="1" applyProtection="1">
      <alignment vertical="center" shrinkToFit="1"/>
      <protection locked="0"/>
    </xf>
    <xf numFmtId="0" fontId="8" fillId="0" borderId="0" xfId="0" applyFont="1" applyAlignment="1">
      <alignment horizontal="center" vertical="center" shrinkToFit="1"/>
    </xf>
    <xf numFmtId="0" fontId="3" fillId="0" borderId="1" xfId="0" applyFont="1" applyBorder="1" applyAlignment="1" applyProtection="1">
      <alignment horizontal="center" vertical="center" shrinkToFit="1"/>
      <protection locked="0"/>
    </xf>
    <xf numFmtId="0" fontId="12" fillId="0" borderId="1" xfId="0" applyFont="1" applyBorder="1">
      <alignment vertical="center"/>
    </xf>
    <xf numFmtId="0" fontId="3" fillId="5" borderId="17" xfId="0" applyFont="1" applyFill="1" applyBorder="1" applyAlignment="1">
      <alignment vertical="center" wrapText="1"/>
    </xf>
    <xf numFmtId="0" fontId="3" fillId="5" borderId="18" xfId="0" applyFont="1" applyFill="1" applyBorder="1" applyAlignment="1">
      <alignment vertical="center" wrapText="1"/>
    </xf>
    <xf numFmtId="0" fontId="3" fillId="5" borderId="19" xfId="0" applyFont="1" applyFill="1" applyBorder="1" applyAlignment="1">
      <alignment vertical="center" wrapText="1"/>
    </xf>
    <xf numFmtId="0" fontId="3" fillId="6" borderId="20" xfId="0" applyFont="1" applyFill="1" applyBorder="1" applyAlignment="1">
      <alignment vertical="center" wrapText="1"/>
    </xf>
    <xf numFmtId="0" fontId="3" fillId="6" borderId="1" xfId="0" applyFont="1" applyFill="1" applyBorder="1" applyAlignment="1">
      <alignment vertical="center" wrapText="1"/>
    </xf>
    <xf numFmtId="0" fontId="3" fillId="6" borderId="21" xfId="0" applyFont="1" applyFill="1" applyBorder="1" applyAlignment="1">
      <alignment vertical="center" wrapText="1"/>
    </xf>
    <xf numFmtId="0" fontId="3" fillId="0" borderId="11" xfId="0" applyFont="1" applyBorder="1" applyAlignment="1">
      <alignment vertical="center" wrapText="1"/>
    </xf>
    <xf numFmtId="0" fontId="3" fillId="0" borderId="0" xfId="0" applyFont="1" applyAlignment="1">
      <alignment vertical="center" wrapText="1"/>
    </xf>
    <xf numFmtId="0" fontId="3" fillId="0" borderId="12"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vertical="center" wrapText="1"/>
    </xf>
    <xf numFmtId="0" fontId="3" fillId="0" borderId="15" xfId="0" applyFont="1" applyBorder="1" applyAlignment="1">
      <alignment vertical="center" wrapText="1"/>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11" fillId="0" borderId="22" xfId="0" applyFont="1" applyBorder="1" applyAlignment="1">
      <alignment horizontal="center" vertical="center" shrinkToFit="1"/>
    </xf>
    <xf numFmtId="0" fontId="11" fillId="0" borderId="0" xfId="0" applyFont="1" applyAlignment="1">
      <alignment horizontal="center" vertical="center" shrinkToFit="1"/>
    </xf>
    <xf numFmtId="0" fontId="11" fillId="0" borderId="23" xfId="0" applyFont="1" applyBorder="1" applyAlignment="1">
      <alignment horizontal="center" vertical="center" shrinkToFit="1"/>
    </xf>
    <xf numFmtId="0" fontId="9" fillId="0" borderId="16" xfId="0" applyFont="1" applyBorder="1" applyAlignment="1">
      <alignment horizontal="center" vertical="center"/>
    </xf>
    <xf numFmtId="0" fontId="10" fillId="0" borderId="1" xfId="0" applyFont="1" applyBorder="1" applyAlignment="1">
      <alignment horizontal="left" vertical="center" shrinkToFit="1"/>
    </xf>
    <xf numFmtId="0" fontId="10" fillId="0" borderId="2" xfId="0" applyFont="1" applyBorder="1" applyAlignment="1">
      <alignment horizontal="left" vertical="center" shrinkToFit="1"/>
    </xf>
    <xf numFmtId="0" fontId="3" fillId="4" borderId="8" xfId="0" applyFont="1" applyFill="1" applyBorder="1">
      <alignment vertical="center"/>
    </xf>
    <xf numFmtId="0" fontId="3" fillId="4" borderId="9" xfId="0" applyFont="1" applyFill="1" applyBorder="1">
      <alignment vertical="center"/>
    </xf>
    <xf numFmtId="0" fontId="3" fillId="4" borderId="10" xfId="0" applyFont="1" applyFill="1" applyBorder="1">
      <alignment vertical="center"/>
    </xf>
    <xf numFmtId="0" fontId="10" fillId="0" borderId="1" xfId="0" applyFont="1" applyBorder="1" applyAlignment="1">
      <alignment horizontal="left" vertical="center"/>
    </xf>
    <xf numFmtId="0" fontId="10" fillId="0" borderId="2" xfId="0" applyFont="1" applyBorder="1" applyAlignment="1">
      <alignment horizontal="left" vertical="center"/>
    </xf>
    <xf numFmtId="0" fontId="3" fillId="0" borderId="1" xfId="0" applyFont="1" applyBorder="1" applyAlignment="1" applyProtection="1">
      <alignment horizontal="center" vertical="center"/>
      <protection locked="0"/>
    </xf>
    <xf numFmtId="0" fontId="3" fillId="4" borderId="22" xfId="0" applyFont="1" applyFill="1" applyBorder="1" applyAlignment="1">
      <alignment vertical="center" wrapText="1"/>
    </xf>
    <xf numFmtId="0" fontId="3" fillId="4" borderId="0" xfId="0" applyFont="1" applyFill="1" applyAlignment="1">
      <alignment vertical="center" wrapText="1"/>
    </xf>
    <xf numFmtId="0" fontId="3" fillId="4" borderId="23" xfId="0" applyFont="1" applyFill="1" applyBorder="1" applyAlignment="1">
      <alignment vertical="center" wrapText="1"/>
    </xf>
    <xf numFmtId="0" fontId="3" fillId="2" borderId="1" xfId="0" applyFont="1" applyFill="1" applyBorder="1" applyAlignment="1">
      <alignment horizontal="center" vertical="center"/>
    </xf>
    <xf numFmtId="0" fontId="7" fillId="0" borderId="0" xfId="0" applyFont="1" applyAlignment="1">
      <alignment horizontal="center" vertical="center"/>
    </xf>
    <xf numFmtId="0" fontId="3" fillId="0" borderId="1" xfId="0" applyFont="1" applyBorder="1" applyAlignment="1">
      <alignment horizontal="center" vertical="center" shrinkToFit="1"/>
    </xf>
    <xf numFmtId="0" fontId="3" fillId="2" borderId="1" xfId="0" applyFont="1" applyFill="1" applyBorder="1" applyAlignment="1">
      <alignment horizontal="center" vertical="center" wrapText="1"/>
    </xf>
    <xf numFmtId="0" fontId="3" fillId="0" borderId="2" xfId="0" applyFont="1" applyBorder="1" applyAlignment="1">
      <alignment vertical="center" shrinkToFit="1"/>
    </xf>
    <xf numFmtId="0" fontId="3" fillId="0" borderId="3" xfId="0" applyFont="1" applyBorder="1" applyAlignment="1">
      <alignment vertical="center" shrinkToFit="1"/>
    </xf>
    <xf numFmtId="0" fontId="3" fillId="0" borderId="4" xfId="0" applyFont="1" applyBorder="1" applyAlignment="1">
      <alignment vertical="center" shrinkToFit="1"/>
    </xf>
    <xf numFmtId="0" fontId="3" fillId="0" borderId="2" xfId="0" applyFont="1" applyBorder="1" applyAlignment="1">
      <alignment horizontal="left" vertical="center" indent="1" shrinkToFit="1"/>
    </xf>
    <xf numFmtId="0" fontId="3" fillId="0" borderId="3" xfId="0" applyFont="1" applyBorder="1" applyAlignment="1">
      <alignment horizontal="left" vertical="center" indent="1" shrinkToFit="1"/>
    </xf>
    <xf numFmtId="0" fontId="3" fillId="0" borderId="4" xfId="0" applyFont="1" applyBorder="1" applyAlignment="1">
      <alignment horizontal="left" vertical="center" indent="1" shrinkToFit="1"/>
    </xf>
    <xf numFmtId="0" fontId="6" fillId="2" borderId="1" xfId="0" applyFont="1" applyFill="1" applyBorder="1" applyAlignment="1">
      <alignment horizontal="center" vertical="center" shrinkToFit="1"/>
    </xf>
    <xf numFmtId="0" fontId="3" fillId="0" borderId="2" xfId="0" applyFont="1" applyBorder="1" applyAlignment="1">
      <alignment horizontal="center" vertical="center" shrinkToFit="1"/>
    </xf>
    <xf numFmtId="0" fontId="3" fillId="0" borderId="3" xfId="0" applyFont="1" applyBorder="1" applyAlignment="1">
      <alignment horizontal="center" vertical="center" shrinkToFit="1"/>
    </xf>
    <xf numFmtId="0" fontId="3" fillId="0" borderId="4" xfId="0" applyFont="1" applyBorder="1" applyAlignment="1">
      <alignment horizontal="center" vertical="center" shrinkToFit="1"/>
    </xf>
    <xf numFmtId="0" fontId="3" fillId="0" borderId="2" xfId="0" applyFont="1" applyBorder="1" applyAlignment="1">
      <alignment vertical="center" wrapText="1"/>
    </xf>
    <xf numFmtId="0" fontId="3" fillId="0" borderId="3" xfId="0" applyFont="1" applyBorder="1" applyAlignment="1">
      <alignment vertical="center" wrapText="1"/>
    </xf>
    <xf numFmtId="0" fontId="3" fillId="0" borderId="4" xfId="0" applyFont="1" applyBorder="1" applyAlignment="1">
      <alignment vertical="center" wrapText="1"/>
    </xf>
    <xf numFmtId="0" fontId="3" fillId="0" borderId="5" xfId="0" applyFont="1" applyBorder="1" applyAlignment="1">
      <alignment horizontal="center" vertical="center" wrapText="1" shrinkToFit="1"/>
    </xf>
    <xf numFmtId="0" fontId="3" fillId="0" borderId="6" xfId="0" applyFont="1" applyBorder="1" applyAlignment="1">
      <alignment horizontal="center" vertical="center" wrapText="1" shrinkToFit="1"/>
    </xf>
    <xf numFmtId="0" fontId="3" fillId="0" borderId="7" xfId="0" applyFont="1" applyBorder="1" applyAlignment="1">
      <alignment horizontal="center" vertical="center" wrapText="1" shrinkToFit="1"/>
    </xf>
    <xf numFmtId="0" fontId="3" fillId="2" borderId="2" xfId="0" applyFont="1" applyFill="1" applyBorder="1">
      <alignment vertical="center"/>
    </xf>
    <xf numFmtId="0" fontId="3" fillId="2" borderId="3" xfId="0" applyFont="1" applyFill="1" applyBorder="1">
      <alignment vertical="center"/>
    </xf>
    <xf numFmtId="0" fontId="3" fillId="2" borderId="4" xfId="0" applyFont="1" applyFill="1" applyBorder="1">
      <alignment vertical="center"/>
    </xf>
    <xf numFmtId="0" fontId="3" fillId="2" borderId="1" xfId="0" applyFont="1" applyFill="1" applyBorder="1">
      <alignment vertical="center"/>
    </xf>
    <xf numFmtId="0" fontId="0" fillId="0" borderId="0" xfId="0" applyAlignment="1">
      <alignment horizontal="center" vertical="center"/>
    </xf>
  </cellXfs>
  <cellStyles count="1">
    <cellStyle name="標準" xfId="0" builtinId="0"/>
  </cellStyles>
  <dxfs count="19">
    <dxf>
      <fill>
        <patternFill>
          <bgColor rgb="FFFFFF00"/>
        </patternFill>
      </fill>
    </dxf>
    <dxf>
      <fill>
        <patternFill>
          <bgColor rgb="FFFFFF00"/>
        </patternFill>
      </fill>
    </dxf>
    <dxf>
      <fill>
        <patternFill>
          <bgColor rgb="FFFFFF00"/>
        </patternFill>
      </fill>
    </dxf>
    <dxf>
      <fill>
        <patternFill>
          <bgColor rgb="FFFFFF00"/>
        </patternFill>
      </fill>
    </dxf>
    <dxf>
      <font>
        <color auto="1"/>
      </font>
      <fill>
        <patternFill>
          <bgColor rgb="FFFFFF00"/>
        </patternFill>
      </fill>
    </dxf>
    <dxf>
      <font>
        <color rgb="FF9C0006"/>
      </font>
      <fill>
        <patternFill>
          <bgColor rgb="FFFFC7CE"/>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8C744-0488-48C6-9E43-A0BF7C0F2E75}">
  <sheetPr>
    <pageSetUpPr fitToPage="1"/>
  </sheetPr>
  <dimension ref="A1:AD57"/>
  <sheetViews>
    <sheetView tabSelected="1" zoomScale="145" zoomScaleNormal="145" workbookViewId="0">
      <selection activeCell="C3" sqref="C3:E3"/>
    </sheetView>
  </sheetViews>
  <sheetFormatPr defaultRowHeight="18.75" x14ac:dyDescent="0.4"/>
  <cols>
    <col min="1" max="1" width="9.25" style="2" customWidth="1"/>
    <col min="2" max="2" width="8.125" style="2" customWidth="1"/>
    <col min="3" max="3" width="12.375" style="2" customWidth="1"/>
    <col min="4" max="4" width="9.875" style="2" customWidth="1"/>
    <col min="5" max="5" width="9.625" style="2" customWidth="1"/>
    <col min="6" max="6" width="17.375" style="2" customWidth="1"/>
  </cols>
  <sheetData>
    <row r="1" spans="1:30" x14ac:dyDescent="0.4">
      <c r="A1" s="94" t="s">
        <v>113</v>
      </c>
      <c r="B1" s="94"/>
      <c r="C1" s="94"/>
      <c r="D1" s="94"/>
      <c r="E1" s="94"/>
      <c r="F1" s="94"/>
      <c r="U1" s="42" t="s">
        <v>94</v>
      </c>
      <c r="V1" s="42"/>
      <c r="W1" s="42"/>
      <c r="X1" s="42"/>
      <c r="Y1" s="42"/>
      <c r="Z1" s="42"/>
      <c r="AA1" s="42"/>
      <c r="AB1" s="42"/>
      <c r="AC1" s="42"/>
      <c r="AD1" s="42"/>
    </row>
    <row r="2" spans="1:30" x14ac:dyDescent="0.4">
      <c r="A2" s="66" t="s">
        <v>7</v>
      </c>
      <c r="B2" s="67"/>
      <c r="C2" s="67"/>
      <c r="D2" s="67"/>
      <c r="E2" s="67"/>
      <c r="F2" s="68"/>
    </row>
    <row r="3" spans="1:30" x14ac:dyDescent="0.4">
      <c r="A3" s="45" t="s">
        <v>0</v>
      </c>
      <c r="B3" s="45"/>
      <c r="C3" s="54"/>
      <c r="D3" s="54"/>
      <c r="E3" s="54"/>
      <c r="F3" s="29" t="str">
        <f>IF(C3="","←入力","")</f>
        <v>←入力</v>
      </c>
    </row>
    <row r="4" spans="1:30" x14ac:dyDescent="0.4">
      <c r="A4" s="45" t="s">
        <v>88</v>
      </c>
      <c r="B4" s="45"/>
      <c r="C4" s="54"/>
      <c r="D4" s="54"/>
      <c r="E4" s="54"/>
      <c r="F4" s="29" t="str">
        <f t="shared" ref="F4:F10" si="0">IF(C4="","←入力","")</f>
        <v>←入力</v>
      </c>
    </row>
    <row r="5" spans="1:30" x14ac:dyDescent="0.4">
      <c r="A5" s="45" t="s">
        <v>89</v>
      </c>
      <c r="B5" s="45"/>
      <c r="C5" s="54"/>
      <c r="D5" s="54"/>
      <c r="E5" s="54"/>
      <c r="F5" s="29" t="str">
        <f>IF(C5="","←選択","")</f>
        <v>←選択</v>
      </c>
    </row>
    <row r="6" spans="1:30" x14ac:dyDescent="0.4">
      <c r="A6" s="45" t="s">
        <v>18</v>
      </c>
      <c r="B6" s="45"/>
      <c r="C6" s="54"/>
      <c r="D6" s="54"/>
      <c r="E6" s="54"/>
      <c r="F6" s="29" t="str">
        <f>IF(C6="","←選択","")</f>
        <v>←選択</v>
      </c>
    </row>
    <row r="7" spans="1:30" x14ac:dyDescent="0.4">
      <c r="A7" s="45" t="s">
        <v>90</v>
      </c>
      <c r="B7" s="45"/>
      <c r="C7" s="54"/>
      <c r="D7" s="54"/>
      <c r="E7" s="54"/>
      <c r="F7" s="29" t="str">
        <f t="shared" si="0"/>
        <v>←入力</v>
      </c>
    </row>
    <row r="8" spans="1:30" x14ac:dyDescent="0.4">
      <c r="A8" s="45" t="s">
        <v>2</v>
      </c>
      <c r="B8" s="45"/>
      <c r="C8" s="102"/>
      <c r="D8" s="102"/>
      <c r="E8" s="16" t="s">
        <v>67</v>
      </c>
      <c r="F8" s="29"/>
    </row>
    <row r="9" spans="1:30" ht="38.25" customHeight="1" x14ac:dyDescent="0.4">
      <c r="A9" s="44" t="s">
        <v>91</v>
      </c>
      <c r="B9" s="45"/>
      <c r="C9" s="59"/>
      <c r="D9" s="59"/>
      <c r="E9" s="59"/>
      <c r="F9" s="29" t="str">
        <f t="shared" si="0"/>
        <v>←入力</v>
      </c>
    </row>
    <row r="10" spans="1:30" x14ac:dyDescent="0.4">
      <c r="A10" s="45" t="s">
        <v>1</v>
      </c>
      <c r="B10" s="45"/>
      <c r="C10" s="72"/>
      <c r="D10" s="72"/>
      <c r="E10" s="72"/>
      <c r="F10" s="29" t="str">
        <f t="shared" si="0"/>
        <v>←入力</v>
      </c>
    </row>
    <row r="11" spans="1:30" x14ac:dyDescent="0.4">
      <c r="A11" s="34" t="str">
        <f>IF(AND(F3="",F4="",F5="",F6="",F8="",F9="",F10=""),"","↑あなたの情報を入力してください。")</f>
        <v>↑あなたの情報を入力してください。</v>
      </c>
      <c r="B11" s="34"/>
      <c r="C11" s="34"/>
      <c r="D11" s="34"/>
      <c r="E11" s="34"/>
      <c r="F11" s="34"/>
    </row>
    <row r="12" spans="1:30" x14ac:dyDescent="0.4">
      <c r="A12" s="66" t="s">
        <v>87</v>
      </c>
      <c r="B12" s="67"/>
      <c r="C12" s="67"/>
      <c r="D12" s="67"/>
      <c r="E12" s="67"/>
      <c r="F12" s="68"/>
    </row>
    <row r="13" spans="1:30" x14ac:dyDescent="0.4">
      <c r="A13" s="31" t="s">
        <v>85</v>
      </c>
      <c r="B13" s="32"/>
      <c r="C13" s="69"/>
      <c r="D13" s="70"/>
      <c r="E13" s="71"/>
      <c r="F13" s="29" t="str">
        <f>IF(C13="","←選択","")</f>
        <v>←選択</v>
      </c>
    </row>
    <row r="14" spans="1:30" x14ac:dyDescent="0.4">
      <c r="A14" s="34" t="str">
        <f>IF(F13&lt;&gt;"←選択","","↑希望する奨学金の情報を入力してください。")</f>
        <v>↑希望する奨学金の情報を入力してください。</v>
      </c>
      <c r="B14" s="34"/>
      <c r="C14" s="34"/>
      <c r="D14" s="34"/>
      <c r="E14" s="34"/>
      <c r="F14" s="34"/>
    </row>
    <row r="15" spans="1:30" x14ac:dyDescent="0.4">
      <c r="A15" s="66" t="s">
        <v>8</v>
      </c>
      <c r="B15" s="67"/>
      <c r="C15" s="67"/>
      <c r="D15" s="67"/>
      <c r="E15" s="67"/>
      <c r="F15" s="68"/>
    </row>
    <row r="16" spans="1:30" x14ac:dyDescent="0.4">
      <c r="A16" s="97" t="s">
        <v>110</v>
      </c>
      <c r="B16" s="98"/>
      <c r="C16" s="98"/>
      <c r="D16" s="98"/>
      <c r="E16" s="98"/>
      <c r="F16" s="99"/>
    </row>
    <row r="17" spans="1:6" ht="30" customHeight="1" x14ac:dyDescent="0.4">
      <c r="A17" s="103" t="s">
        <v>73</v>
      </c>
      <c r="B17" s="104"/>
      <c r="C17" s="104"/>
      <c r="D17" s="104"/>
      <c r="E17" s="104"/>
      <c r="F17" s="105"/>
    </row>
    <row r="18" spans="1:6" x14ac:dyDescent="0.4">
      <c r="A18" s="36" t="s">
        <v>92</v>
      </c>
      <c r="B18" s="37"/>
      <c r="C18" s="37"/>
      <c r="D18" s="37"/>
      <c r="E18" s="37"/>
      <c r="F18" s="38"/>
    </row>
    <row r="19" spans="1:6" ht="30" customHeight="1" x14ac:dyDescent="0.4">
      <c r="A19" s="46"/>
      <c r="B19" s="46"/>
      <c r="C19" s="46"/>
      <c r="D19" s="46"/>
      <c r="E19" s="46"/>
      <c r="F19" s="46"/>
    </row>
    <row r="20" spans="1:6" x14ac:dyDescent="0.4">
      <c r="A20" s="100" t="str">
        <f>IF(LEN(SUBSTITUTE(TRIM(A19),CHAR(10),""))=0,"↑「研究題目」を入力してください。",IF(LEN(SUBSTITUTE(TRIM(A19),CHAR(10),""))&gt;50,"↑文字数が多いです。50文字以下にしてください。",""))</f>
        <v>↑「研究題目」を入力してください。</v>
      </c>
      <c r="B20" s="100"/>
      <c r="C20" s="100"/>
      <c r="D20" s="100"/>
      <c r="E20" s="101"/>
      <c r="F20" s="17" t="str">
        <f>"（" &amp; LEN(SUBSTITUTE(TRIM(A19),CHAR(10),"")) &amp;"文字）"</f>
        <v>（0文字）</v>
      </c>
    </row>
    <row r="21" spans="1:6" ht="33.75" customHeight="1" x14ac:dyDescent="0.4">
      <c r="A21" s="48" t="s">
        <v>111</v>
      </c>
      <c r="B21" s="48"/>
      <c r="C21" s="48"/>
      <c r="D21" s="48"/>
      <c r="E21" s="48"/>
      <c r="F21" s="48"/>
    </row>
    <row r="22" spans="1:6" x14ac:dyDescent="0.4">
      <c r="A22" s="39" t="s">
        <v>93</v>
      </c>
      <c r="B22" s="40"/>
      <c r="C22" s="40"/>
      <c r="D22" s="40"/>
      <c r="E22" s="40"/>
      <c r="F22" s="41"/>
    </row>
    <row r="23" spans="1:6" ht="181.5" customHeight="1" x14ac:dyDescent="0.4">
      <c r="A23" s="46"/>
      <c r="B23" s="46"/>
      <c r="C23" s="46"/>
      <c r="D23" s="46"/>
      <c r="E23" s="46"/>
      <c r="F23" s="46"/>
    </row>
    <row r="24" spans="1:6" x14ac:dyDescent="0.4">
      <c r="A24" s="95" t="str">
        <f>IF(LEN(SUBSTITUTE(TRIM(A23),CHAR(10),""))=0,"↑「大学院進学の目的と研究計画」を入力してください。",IF(LEN(SUBSTITUTE(TRIM(A23),CHAR(10),""))&gt;400,"↑文字数が多いです。400文字以下にしてください。",IF(LEN(SUBSTITUTE(TRIM(A23),CHAR(10),""))&lt;250,"↑文字数が少ないです。250文字以上にしてください。","")))</f>
        <v>↑「大学院進学の目的と研究計画」を入力してください。</v>
      </c>
      <c r="B24" s="95"/>
      <c r="C24" s="95"/>
      <c r="D24" s="95"/>
      <c r="E24" s="96"/>
      <c r="F24" s="17" t="str">
        <f>"（" &amp; LEN(SUBSTITUTE(TRIM(A23),CHAR(10),"")) &amp;"文字）"</f>
        <v>（0文字）</v>
      </c>
    </row>
    <row r="25" spans="1:6" ht="30" customHeight="1" x14ac:dyDescent="0.4">
      <c r="A25" s="48" t="s">
        <v>112</v>
      </c>
      <c r="B25" s="48"/>
      <c r="C25" s="48"/>
      <c r="D25" s="48"/>
      <c r="E25" s="48"/>
      <c r="F25" s="48"/>
    </row>
    <row r="26" spans="1:6" ht="30" customHeight="1" x14ac:dyDescent="0.4">
      <c r="A26" s="49" t="s">
        <v>3</v>
      </c>
      <c r="B26" s="49"/>
      <c r="C26" s="49"/>
      <c r="D26" s="49"/>
      <c r="E26" s="49"/>
      <c r="F26" s="49"/>
    </row>
    <row r="27" spans="1:6" ht="180" customHeight="1" x14ac:dyDescent="0.4">
      <c r="A27" s="46"/>
      <c r="B27" s="46"/>
      <c r="C27" s="46"/>
      <c r="D27" s="46"/>
      <c r="E27" s="46"/>
      <c r="F27" s="46"/>
    </row>
    <row r="28" spans="1:6" x14ac:dyDescent="0.4">
      <c r="A28" s="51" t="str">
        <f>IF('作業シート（編集しないでください）'!I3="いる",IF(LEN(SUBSTITUTE(TRIM(A27),CHAR(10),""))=0,"↑「これまでの研究内容」を入力してください。",IF(LEN(SUBSTITUTE(TRIM(A27),CHAR(10),""))&gt;400,"↑文字数が多いです。400文字以下にしてください。",IF(LEN(SUBSTITUTE(TRIM(A27),CHAR(10),""))&lt;250,"↑文字数が少ないです。250文字以上にしてください。",""))),"上記記入は不要です。次に進んでください。")</f>
        <v>↑「これまでの研究内容」を入力してください。</v>
      </c>
      <c r="B28" s="52"/>
      <c r="C28" s="52"/>
      <c r="D28" s="52"/>
      <c r="E28" s="53"/>
      <c r="F28" s="20" t="str">
        <f>"（" &amp; LEN(SUBSTITUTE(TRIM(A27),CHAR(10),"")) &amp;"文字）"</f>
        <v>（0文字）</v>
      </c>
    </row>
    <row r="29" spans="1:6" x14ac:dyDescent="0.4">
      <c r="A29" s="18"/>
      <c r="B29" s="18"/>
      <c r="C29" s="18"/>
      <c r="D29" s="18"/>
      <c r="E29" s="18"/>
      <c r="F29" s="19"/>
    </row>
    <row r="30" spans="1:6" ht="30.75" customHeight="1" x14ac:dyDescent="0.4">
      <c r="A30" s="50" t="s">
        <v>5</v>
      </c>
      <c r="B30" s="50"/>
      <c r="C30" s="50"/>
      <c r="D30" s="50"/>
      <c r="E30" s="50"/>
      <c r="F30" s="50"/>
    </row>
    <row r="31" spans="1:6" ht="30" customHeight="1" x14ac:dyDescent="0.4">
      <c r="A31" s="47" t="s">
        <v>4</v>
      </c>
      <c r="B31" s="47"/>
      <c r="C31" s="47"/>
      <c r="D31" s="47"/>
      <c r="E31" s="47"/>
      <c r="F31" s="47"/>
    </row>
    <row r="32" spans="1:6" ht="105" customHeight="1" x14ac:dyDescent="0.4">
      <c r="A32" s="46"/>
      <c r="B32" s="46"/>
      <c r="C32" s="46"/>
      <c r="D32" s="46"/>
      <c r="E32" s="46"/>
      <c r="F32" s="46"/>
    </row>
    <row r="33" spans="1:6" x14ac:dyDescent="0.4">
      <c r="A33" s="63" t="str">
        <f>IF(LEN(SUBSTITUTE(TRIM(A32),CHAR(10),""))=0,"↑「申請理由」を入力してください。",IF(LEN(SUBSTITUTE(TRIM(A32),CHAR(10),""))&gt;200,"文字数が多いです。200文字以下にしてください。",IF(LEN(SUBSTITUTE(TRIM(A32),CHAR(10),""))&lt;150,"文字数が少ないです。150文字以上にしてください。","")))</f>
        <v>↑「申請理由」を入力してください。</v>
      </c>
      <c r="B33" s="64"/>
      <c r="C33" s="64"/>
      <c r="D33" s="64"/>
      <c r="E33" s="65"/>
      <c r="F33" s="20" t="str">
        <f>"（" &amp; LEN(SUBSTITUTE(TRIM(A32),CHAR(10),"")) &amp;"文字）"</f>
        <v>（0文字）</v>
      </c>
    </row>
    <row r="34" spans="1:6" x14ac:dyDescent="0.4">
      <c r="A34" s="4"/>
      <c r="B34" s="4"/>
      <c r="C34" s="4"/>
      <c r="D34" s="4"/>
      <c r="E34" s="18"/>
      <c r="F34" s="28"/>
    </row>
    <row r="35" spans="1:6" x14ac:dyDescent="0.4">
      <c r="A35" s="66" t="s">
        <v>6</v>
      </c>
      <c r="B35" s="67"/>
      <c r="C35" s="67"/>
      <c r="D35" s="67"/>
      <c r="E35" s="67"/>
      <c r="F35" s="68"/>
    </row>
    <row r="36" spans="1:6" ht="31.5" customHeight="1" x14ac:dyDescent="0.4">
      <c r="A36" s="60" t="s">
        <v>77</v>
      </c>
      <c r="B36" s="61"/>
      <c r="C36" s="61"/>
      <c r="D36" s="61"/>
      <c r="E36" s="61"/>
      <c r="F36" s="62"/>
    </row>
    <row r="37" spans="1:6" x14ac:dyDescent="0.4">
      <c r="A37" s="14" t="s">
        <v>9</v>
      </c>
      <c r="B37" s="74"/>
      <c r="C37" s="74"/>
      <c r="D37" s="74"/>
      <c r="E37" s="75" t="str">
        <f>IF(B37="","←選択","")</f>
        <v>←選択</v>
      </c>
      <c r="F37" s="75"/>
    </row>
    <row r="38" spans="1:6" x14ac:dyDescent="0.4">
      <c r="A38" s="91" t="str">
        <f>IF(B37='作業シート（編集しないでください）'!D3,IF('作業シート（編集しないでください）'!I4="","以上で入力内容は終了です。「印刷用シート」を印刷してください。",'作業シート（編集しないでください）'!I4&amp;"に不備があります。再度確認してください。"),"")</f>
        <v/>
      </c>
      <c r="B38" s="92"/>
      <c r="C38" s="92"/>
      <c r="D38" s="92"/>
      <c r="E38" s="92"/>
      <c r="F38" s="93"/>
    </row>
    <row r="39" spans="1:6" x14ac:dyDescent="0.4">
      <c r="A39" s="33" t="str">
        <f>IF(OR(B37='作業シート（編集しないでください）'!D2,B37='作業シート（編集しないでください）'!D4),"以下確認、記入を行ってください。","")</f>
        <v/>
      </c>
      <c r="B39" s="34"/>
      <c r="C39" s="34"/>
      <c r="D39" s="34"/>
      <c r="E39" s="34"/>
      <c r="F39" s="35"/>
    </row>
    <row r="40" spans="1:6" ht="19.5" thickBot="1" x14ac:dyDescent="0.45">
      <c r="A40" s="33" t="str">
        <f>IF(OR(B37='作業シート（編集しないでください）'!D2,B37='作業シート（編集しないでください）'!D4),"↓↓↓↓↓↓↓↓↓↓↓↓↓↓↓↓↓↓↓","")</f>
        <v/>
      </c>
      <c r="B40" s="34"/>
      <c r="C40" s="34"/>
      <c r="D40" s="34"/>
      <c r="E40" s="34"/>
      <c r="F40" s="35"/>
    </row>
    <row r="41" spans="1:6" ht="31.5" customHeight="1" x14ac:dyDescent="0.4">
      <c r="A41" s="76" t="s">
        <v>71</v>
      </c>
      <c r="B41" s="77"/>
      <c r="C41" s="77"/>
      <c r="D41" s="77"/>
      <c r="E41" s="77"/>
      <c r="F41" s="78"/>
    </row>
    <row r="42" spans="1:6" x14ac:dyDescent="0.4">
      <c r="A42" s="79" t="s">
        <v>11</v>
      </c>
      <c r="B42" s="80"/>
      <c r="C42" s="80"/>
      <c r="D42" s="80"/>
      <c r="E42" s="80"/>
      <c r="F42" s="81"/>
    </row>
    <row r="43" spans="1:6" x14ac:dyDescent="0.4">
      <c r="A43" s="82" t="s">
        <v>10</v>
      </c>
      <c r="B43" s="83"/>
      <c r="C43" s="83"/>
      <c r="D43" s="83"/>
      <c r="E43" s="83"/>
      <c r="F43" s="84"/>
    </row>
    <row r="44" spans="1:6" ht="30.75" customHeight="1" x14ac:dyDescent="0.4">
      <c r="A44" s="82" t="s">
        <v>13</v>
      </c>
      <c r="B44" s="83"/>
      <c r="C44" s="83"/>
      <c r="D44" s="83"/>
      <c r="E44" s="83"/>
      <c r="F44" s="84"/>
    </row>
    <row r="45" spans="1:6" ht="18.75" customHeight="1" x14ac:dyDescent="0.4">
      <c r="A45" s="79" t="s">
        <v>12</v>
      </c>
      <c r="B45" s="80"/>
      <c r="C45" s="80"/>
      <c r="D45" s="80"/>
      <c r="E45" s="80"/>
      <c r="F45" s="81"/>
    </row>
    <row r="46" spans="1:6" ht="33" customHeight="1" x14ac:dyDescent="0.4">
      <c r="A46" s="82" t="s">
        <v>72</v>
      </c>
      <c r="B46" s="83"/>
      <c r="C46" s="83"/>
      <c r="D46" s="83"/>
      <c r="E46" s="83"/>
      <c r="F46" s="84"/>
    </row>
    <row r="47" spans="1:6" ht="33" customHeight="1" thickBot="1" x14ac:dyDescent="0.45">
      <c r="A47" s="85" t="s">
        <v>13</v>
      </c>
      <c r="B47" s="86"/>
      <c r="C47" s="86"/>
      <c r="D47" s="86"/>
      <c r="E47" s="86"/>
      <c r="F47" s="87"/>
    </row>
    <row r="48" spans="1:6" x14ac:dyDescent="0.4">
      <c r="A48" s="43" t="s">
        <v>58</v>
      </c>
      <c r="B48" s="43"/>
      <c r="C48" s="43"/>
      <c r="D48" s="43"/>
      <c r="E48" s="26"/>
      <c r="F48" s="29" t="str">
        <f>IF(B37&lt;&gt;'作業シート（編集しないでください）'!D3,IF(E48="","←選択",IF(E48="いいえ","確認してください","")),"")</f>
        <v>←選択</v>
      </c>
    </row>
    <row r="49" spans="1:6" x14ac:dyDescent="0.4">
      <c r="A49" s="43" t="s">
        <v>56</v>
      </c>
      <c r="B49" s="43"/>
      <c r="C49" s="43"/>
      <c r="D49" s="43" t="s">
        <v>57</v>
      </c>
      <c r="E49" s="43"/>
      <c r="F49" s="43"/>
    </row>
    <row r="50" spans="1:6" x14ac:dyDescent="0.4">
      <c r="A50" s="21" t="s">
        <v>55</v>
      </c>
      <c r="B50" s="54"/>
      <c r="C50" s="54"/>
      <c r="D50" s="21" t="s">
        <v>55</v>
      </c>
      <c r="E50" s="54"/>
      <c r="F50" s="54"/>
    </row>
    <row r="51" spans="1:6" x14ac:dyDescent="0.4">
      <c r="A51" s="58" t="str">
        <f>IF(B37&lt;&gt;'作業シート（編集しないでください）'!D3,IF(B50="","↑選択",IF(B50="未承諾","必ず承諾を得てください。","")),"")</f>
        <v>↑選択</v>
      </c>
      <c r="B51" s="58"/>
      <c r="C51" s="58"/>
      <c r="D51" s="58" t="str">
        <f>IF(B37&lt;&gt;'作業シート（編集しないでください）'!D3,IF(E50="","↑選択",IF(E50="未承諾","必ず承諾を得てください。","")),"")</f>
        <v>↑選択</v>
      </c>
      <c r="E51" s="58"/>
      <c r="F51" s="58"/>
    </row>
    <row r="52" spans="1:6" x14ac:dyDescent="0.4">
      <c r="A52" s="21" t="s">
        <v>0</v>
      </c>
      <c r="B52" s="54"/>
      <c r="C52" s="54"/>
      <c r="D52" s="21" t="s">
        <v>0</v>
      </c>
      <c r="E52" s="54"/>
      <c r="F52" s="54"/>
    </row>
    <row r="53" spans="1:6" x14ac:dyDescent="0.4">
      <c r="A53" s="21" t="s">
        <v>52</v>
      </c>
      <c r="B53" s="54"/>
      <c r="C53" s="54"/>
      <c r="D53" s="21" t="s">
        <v>53</v>
      </c>
      <c r="E53" s="54"/>
      <c r="F53" s="54"/>
    </row>
    <row r="54" spans="1:6" x14ac:dyDescent="0.4">
      <c r="A54" s="88"/>
      <c r="B54" s="89"/>
      <c r="C54" s="90"/>
      <c r="D54" s="21" t="s">
        <v>54</v>
      </c>
      <c r="E54" s="22"/>
      <c r="F54" s="16" t="s">
        <v>69</v>
      </c>
    </row>
    <row r="55" spans="1:6" x14ac:dyDescent="0.4">
      <c r="A55" s="55" t="str">
        <f>IF(B37&lt;&gt;'作業シート（編集しないでください）'!D3,IF(OR(B52="",B53=""),"↑連帯保証人情報入力",""),"")</f>
        <v>↑連帯保証人情報入力</v>
      </c>
      <c r="B55" s="56"/>
      <c r="C55" s="57"/>
      <c r="D55" s="55" t="str">
        <f>IF(B37&lt;&gt;'作業シート（編集しないでください）'!D3,IF(OR(E52="",E53="",E54=""),"↑保証人情報入力",""),"")</f>
        <v>↑保証人情報入力</v>
      </c>
      <c r="E55" s="56"/>
      <c r="F55" s="57"/>
    </row>
    <row r="56" spans="1:6" x14ac:dyDescent="0.4">
      <c r="A56" s="34" t="str">
        <f>IF(B37='作業シート（編集しないでください）'!D3,"",IF(AND(F48="",A51="",A55="",D51="",D55=""),"","↑連帯保証人・保証人情報を入力してください。"))</f>
        <v>↑連帯保証人・保証人情報を入力してください。</v>
      </c>
      <c r="B56" s="34"/>
      <c r="C56" s="34"/>
      <c r="D56" s="34"/>
      <c r="E56" s="34"/>
      <c r="F56" s="34"/>
    </row>
    <row r="57" spans="1:6" x14ac:dyDescent="0.4">
      <c r="A57" s="73" t="str">
        <f>IF(OR(B37='作業シート（編集しないでください）'!D2,B37='作業シート（編集しないでください）'!D4),IF('作業シート（編集しないでください）'!I4="","以上で入力内容は終了です。「印刷用シート」を印刷してください。",'作業シート（編集しないでください）'!I4&amp;"に不備があります。再度確認してください。"),"")</f>
        <v/>
      </c>
      <c r="B57" s="73"/>
      <c r="C57" s="73"/>
      <c r="D57" s="73"/>
      <c r="E57" s="73"/>
      <c r="F57" s="73"/>
    </row>
  </sheetData>
  <sheetProtection algorithmName="SHA-512" hashValue="DxSXSxIl1xulRb5dRk4RfQeXEmo2SsD0hNupu2euFBnRQe4kBR6IlJ+xyOaTsK1rou6g/yimo0oNRBFeIZkcaQ==" saltValue="YCrYrbu49uJGnamhmAX/6w==" spinCount="100000" sheet="1" selectLockedCells="1"/>
  <mergeCells count="71">
    <mergeCell ref="A1:F1"/>
    <mergeCell ref="A24:E24"/>
    <mergeCell ref="A2:F2"/>
    <mergeCell ref="A12:F12"/>
    <mergeCell ref="A15:F15"/>
    <mergeCell ref="A16:F16"/>
    <mergeCell ref="A14:F14"/>
    <mergeCell ref="A20:E20"/>
    <mergeCell ref="C8:D8"/>
    <mergeCell ref="A4:B4"/>
    <mergeCell ref="A3:B3"/>
    <mergeCell ref="A5:B5"/>
    <mergeCell ref="A19:F19"/>
    <mergeCell ref="A17:F17"/>
    <mergeCell ref="C3:E3"/>
    <mergeCell ref="A21:F21"/>
    <mergeCell ref="A57:F57"/>
    <mergeCell ref="B37:D37"/>
    <mergeCell ref="E37:F37"/>
    <mergeCell ref="A41:F41"/>
    <mergeCell ref="A42:F42"/>
    <mergeCell ref="A39:F39"/>
    <mergeCell ref="A43:F43"/>
    <mergeCell ref="A44:F44"/>
    <mergeCell ref="A45:F45"/>
    <mergeCell ref="A46:F46"/>
    <mergeCell ref="A47:F47"/>
    <mergeCell ref="B50:C50"/>
    <mergeCell ref="A54:C54"/>
    <mergeCell ref="E50:F50"/>
    <mergeCell ref="A38:F38"/>
    <mergeCell ref="D55:F55"/>
    <mergeCell ref="A56:F56"/>
    <mergeCell ref="A7:B7"/>
    <mergeCell ref="C4:E4"/>
    <mergeCell ref="C5:E5"/>
    <mergeCell ref="C6:E6"/>
    <mergeCell ref="C7:E7"/>
    <mergeCell ref="A6:B6"/>
    <mergeCell ref="A23:F23"/>
    <mergeCell ref="A8:B8"/>
    <mergeCell ref="C9:E9"/>
    <mergeCell ref="A36:F36"/>
    <mergeCell ref="A33:E33"/>
    <mergeCell ref="A35:F35"/>
    <mergeCell ref="C13:E13"/>
    <mergeCell ref="C10:E10"/>
    <mergeCell ref="B53:C53"/>
    <mergeCell ref="B52:C52"/>
    <mergeCell ref="A48:D48"/>
    <mergeCell ref="A55:C55"/>
    <mergeCell ref="D51:F51"/>
    <mergeCell ref="A51:C51"/>
    <mergeCell ref="E53:F53"/>
    <mergeCell ref="E52:F52"/>
    <mergeCell ref="A40:F40"/>
    <mergeCell ref="A18:F18"/>
    <mergeCell ref="A22:F22"/>
    <mergeCell ref="U1:AD1"/>
    <mergeCell ref="D49:F49"/>
    <mergeCell ref="A49:C49"/>
    <mergeCell ref="A11:F11"/>
    <mergeCell ref="A9:B9"/>
    <mergeCell ref="A10:B10"/>
    <mergeCell ref="A32:F32"/>
    <mergeCell ref="A31:F31"/>
    <mergeCell ref="A25:F25"/>
    <mergeCell ref="A26:F26"/>
    <mergeCell ref="A30:F30"/>
    <mergeCell ref="A27:F27"/>
    <mergeCell ref="A28:E28"/>
  </mergeCells>
  <phoneticPr fontId="1"/>
  <conditionalFormatting sqref="B37:D37">
    <cfRule type="containsBlanks" dxfId="11" priority="18">
      <formula>LEN(TRIM(B37))=0</formula>
    </cfRule>
  </conditionalFormatting>
  <conditionalFormatting sqref="C13">
    <cfRule type="containsBlanks" dxfId="10" priority="3">
      <formula>LEN(TRIM(C13))=0</formula>
    </cfRule>
  </conditionalFormatting>
  <conditionalFormatting sqref="C3:E6 C8:D8 C9:E10">
    <cfRule type="containsBlanks" dxfId="9" priority="23">
      <formula>LEN(TRIM(C3))=0</formula>
    </cfRule>
  </conditionalFormatting>
  <pageMargins left="0.70866141732283472" right="0.70866141732283472" top="0.74803149606299213" bottom="0.74803149606299213" header="0.31496062992125984" footer="0.31496062992125984"/>
  <pageSetup paperSize="9" fitToHeight="0" orientation="landscape" r:id="rId1"/>
  <extLst>
    <ext xmlns:x14="http://schemas.microsoft.com/office/spreadsheetml/2009/9/main" uri="{78C0D931-6437-407d-A8EE-F0AAD7539E65}">
      <x14:conditionalFormattings>
        <x14:conditionalFormatting xmlns:xm="http://schemas.microsoft.com/office/excel/2006/main">
          <x14:cfRule type="expression" priority="8" id="{6C15D969-BCDC-4D2F-AA68-A754889572EB}">
            <xm:f>'作業シート（編集しないでください）'!$I$9&lt;&gt;""</xm:f>
            <x14:dxf>
              <font>
                <color rgb="FFFF0000"/>
              </font>
            </x14:dxf>
          </x14:cfRule>
          <xm:sqref>A28:E29</xm:sqref>
        </x14:conditionalFormatting>
        <x14:conditionalFormatting xmlns:xm="http://schemas.microsoft.com/office/excel/2006/main">
          <x14:cfRule type="expression" priority="12" id="{CA324E93-4CB5-44C9-B707-15FA9A92D05D}">
            <xm:f>'作業シート（編集しないでください）'!$I$7&lt;&gt;""</xm:f>
            <x14:dxf>
              <fill>
                <patternFill>
                  <bgColor rgb="FFFFFF00"/>
                </patternFill>
              </fill>
            </x14:dxf>
          </x14:cfRule>
          <xm:sqref>A19:F19</xm:sqref>
        </x14:conditionalFormatting>
        <x14:conditionalFormatting xmlns:xm="http://schemas.microsoft.com/office/excel/2006/main">
          <x14:cfRule type="expression" priority="11" id="{5B0AE7F3-40D3-41E1-9DD8-62B93C3F65AF}">
            <xm:f>'作業シート（編集しないでください）'!$I$8&lt;&gt;""</xm:f>
            <x14:dxf>
              <fill>
                <patternFill>
                  <bgColor rgb="FFFFFF00"/>
                </patternFill>
              </fill>
            </x14:dxf>
          </x14:cfRule>
          <xm:sqref>A23:F23</xm:sqref>
        </x14:conditionalFormatting>
        <x14:conditionalFormatting xmlns:xm="http://schemas.microsoft.com/office/excel/2006/main">
          <x14:cfRule type="expression" priority="2" id="{7003B59A-1783-46AF-93AB-8CCEACFABAAA}">
            <xm:f>'作業シート（編集しないでください）'!$I$9&lt;&gt;""</xm:f>
            <x14:dxf>
              <fill>
                <patternFill>
                  <bgColor rgb="FFFFFF00"/>
                </patternFill>
              </fill>
            </x14:dxf>
          </x14:cfRule>
          <xm:sqref>A27:F27</xm:sqref>
        </x14:conditionalFormatting>
        <x14:conditionalFormatting xmlns:xm="http://schemas.microsoft.com/office/excel/2006/main">
          <x14:cfRule type="expression" priority="9" id="{103C18A1-FEA0-40FE-9083-E0EBA9247276}">
            <xm:f>'作業シート（編集しないでください）'!$I$10&lt;&gt;""</xm:f>
            <x14:dxf>
              <fill>
                <patternFill>
                  <bgColor rgb="FFFFFF00"/>
                </patternFill>
              </fill>
            </x14:dxf>
          </x14:cfRule>
          <xm:sqref>A32:F32</xm:sqref>
        </x14:conditionalFormatting>
        <x14:conditionalFormatting xmlns:xm="http://schemas.microsoft.com/office/excel/2006/main">
          <x14:cfRule type="expression" priority="16" id="{00000000-000E-0000-0000-000009000000}">
            <xm:f>AND(OR($B$37='作業シート（編集しないでください）'!D2,$B$37='作業シート（編集しないでください）'!D4),$B$50&lt;&gt;"承諾済み")</xm:f>
            <x14:dxf>
              <fill>
                <patternFill>
                  <bgColor rgb="FFFFFF00"/>
                </patternFill>
              </fill>
            </x14:dxf>
          </x14:cfRule>
          <xm:sqref>B50:C50</xm:sqref>
        </x14:conditionalFormatting>
        <x14:conditionalFormatting xmlns:xm="http://schemas.microsoft.com/office/excel/2006/main">
          <x14:cfRule type="expression" priority="14" id="{00000000-000E-0000-0000-000007000000}">
            <xm:f>AND(OR($B$37='作業シート（編集しないでください）'!$D$2,$B$37='作業シート（編集しないでください）'!$D$4),$B52="")</xm:f>
            <x14:dxf>
              <fill>
                <patternFill>
                  <bgColor rgb="FFFFFF00"/>
                </patternFill>
              </fill>
            </x14:dxf>
          </x14:cfRule>
          <xm:sqref>B52:C53</xm:sqref>
        </x14:conditionalFormatting>
        <x14:conditionalFormatting xmlns:xm="http://schemas.microsoft.com/office/excel/2006/main">
          <x14:cfRule type="expression" priority="17" id="{00000000-000E-0000-0000-00000A000000}">
            <xm:f>AND(OR($B$37='作業シート（編集しないでください）'!D2,$B$37='作業シート（編集しないでください）'!D4),$E$48&lt;&gt;"はい")</xm:f>
            <x14:dxf>
              <fill>
                <patternFill>
                  <bgColor rgb="FFFFFF00"/>
                </patternFill>
              </fill>
            </x14:dxf>
          </x14:cfRule>
          <xm:sqref>E48</xm:sqref>
        </x14:conditionalFormatting>
        <x14:conditionalFormatting xmlns:xm="http://schemas.microsoft.com/office/excel/2006/main">
          <x14:cfRule type="expression" priority="15" id="{00000000-000E-0000-0000-000008000000}">
            <xm:f>AND(OR($B$37='作業シート（編集しないでください）'!D2,$B$37='作業シート（編集しないでください）'!D4),$E$50&lt;&gt;"承諾済み")</xm:f>
            <x14:dxf>
              <fill>
                <patternFill>
                  <bgColor rgb="FFFFFF00"/>
                </patternFill>
              </fill>
            </x14:dxf>
          </x14:cfRule>
          <xm:sqref>E50:F50</xm:sqref>
        </x14:conditionalFormatting>
        <x14:conditionalFormatting xmlns:xm="http://schemas.microsoft.com/office/excel/2006/main">
          <x14:cfRule type="expression" priority="13" id="{00000000-000E-0000-0000-000006000000}">
            <xm:f>AND(OR($B$37='作業シート（編集しないでください）'!$D$2,$B$37='作業シート（編集しないでください）'!$D$4),$E52="")</xm:f>
            <x14:dxf>
              <fill>
                <patternFill>
                  <bgColor rgb="FFFFFF00"/>
                </patternFill>
              </fill>
            </x14:dxf>
          </x14:cfRule>
          <xm:sqref>E52:F53 E54</xm:sqref>
        </x14:conditionalFormatting>
      </x14:conditionalFormattings>
    </ext>
    <ext xmlns:x14="http://schemas.microsoft.com/office/spreadsheetml/2009/9/main" uri="{CCE6A557-97BC-4b89-ADB6-D9C93CAAB3DF}">
      <x14:dataValidations xmlns:xm="http://schemas.microsoft.com/office/excel/2006/main" count="6">
        <x14:dataValidation type="list" allowBlank="1" showInputMessage="1" showErrorMessage="1" xr:uid="{600CEDE6-B295-45D0-89E7-530E3075CEAC}">
          <x14:formula1>
            <xm:f>'作業シート（編集しないでください）'!$A$2:$A$4</xm:f>
          </x14:formula1>
          <xm:sqref>C5:E5</xm:sqref>
        </x14:dataValidation>
        <x14:dataValidation type="list" allowBlank="1" showInputMessage="1" showErrorMessage="1" xr:uid="{71C4E308-0FDE-4638-AA5C-270ABD1304DD}">
          <x14:formula1>
            <xm:f>'作業シート（編集しないでください）'!$B$2:$B$16</xm:f>
          </x14:formula1>
          <xm:sqref>C6:E6</xm:sqref>
        </x14:dataValidation>
        <x14:dataValidation type="list" allowBlank="1" showInputMessage="1" showErrorMessage="1" xr:uid="{88E0472A-A948-4BF9-825E-5E0C3F9E909E}">
          <x14:formula1>
            <xm:f>'作業シート（編集しないでください）'!$D$2:$D$4</xm:f>
          </x14:formula1>
          <xm:sqref>B37:D37</xm:sqref>
        </x14:dataValidation>
        <x14:dataValidation type="list" allowBlank="1" showInputMessage="1" showErrorMessage="1" xr:uid="{9DDD777B-E4A7-459C-BB27-36BA78DB8B5D}">
          <x14:formula1>
            <xm:f>'作業シート（編集しないでください）'!$F$2:$F$3</xm:f>
          </x14:formula1>
          <xm:sqref>E48</xm:sqref>
        </x14:dataValidation>
        <x14:dataValidation type="list" allowBlank="1" showInputMessage="1" showErrorMessage="1" xr:uid="{8DA9CFD7-A904-47F6-8EE7-911941C0E713}">
          <x14:formula1>
            <xm:f>'作業シート（編集しないでください）'!$G$2:$G$3</xm:f>
          </x14:formula1>
          <xm:sqref>B50:C50 E50:F50</xm:sqref>
        </x14:dataValidation>
        <x14:dataValidation type="list" allowBlank="1" showInputMessage="1" showErrorMessage="1" xr:uid="{D4FDDC4B-CEF0-45F4-B3FF-6B81F37CE536}">
          <x14:formula1>
            <xm:f>'作業シート（編集しないでください）'!$C$2:$C$14</xm:f>
          </x14:formula1>
          <xm:sqref>C13:E13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9DE9A-6218-4AA6-86A9-E8DA110D3512}">
  <dimension ref="A1:I29"/>
  <sheetViews>
    <sheetView view="pageBreakPreview" zoomScale="115" zoomScaleNormal="85" zoomScaleSheetLayoutView="115" workbookViewId="0">
      <selection sqref="A1:H1"/>
    </sheetView>
  </sheetViews>
  <sheetFormatPr defaultRowHeight="18.75" x14ac:dyDescent="0.4"/>
  <cols>
    <col min="1" max="1" width="10.5" style="2" customWidth="1"/>
    <col min="2" max="3" width="9.875" style="2" customWidth="1"/>
    <col min="4" max="4" width="7.75" style="2" customWidth="1"/>
    <col min="5" max="5" width="9.875" style="2" customWidth="1"/>
    <col min="6" max="6" width="11" style="2" customWidth="1"/>
    <col min="7" max="8" width="9.875" style="2" customWidth="1"/>
  </cols>
  <sheetData>
    <row r="1" spans="1:9" x14ac:dyDescent="0.4">
      <c r="A1" s="107" t="str">
        <f>IF('作業シート（編集しないでください）'!I4&lt;&gt;"","入力に不備があります。「入力用シート」を修正してください。",入力用シート!A1)</f>
        <v>入力に不備があります。「入力用シート」を修正してください。</v>
      </c>
      <c r="B1" s="107"/>
      <c r="C1" s="107"/>
      <c r="D1" s="107"/>
      <c r="E1" s="107"/>
      <c r="F1" s="107"/>
      <c r="G1" s="107"/>
      <c r="H1" s="107"/>
    </row>
    <row r="2" spans="1:9" x14ac:dyDescent="0.4">
      <c r="A2" s="106" t="s">
        <v>51</v>
      </c>
      <c r="B2" s="106"/>
      <c r="C2" s="106"/>
      <c r="D2" s="106"/>
      <c r="E2" s="106"/>
      <c r="F2" s="106"/>
      <c r="G2" s="106"/>
      <c r="H2" s="106"/>
    </row>
    <row r="3" spans="1:9" x14ac:dyDescent="0.4">
      <c r="A3" s="13" t="s">
        <v>14</v>
      </c>
      <c r="B3" s="108" t="str">
        <f>IF(入力用シート!C3="","!データなし!",入力用シート!C3)</f>
        <v>!データなし!</v>
      </c>
      <c r="C3" s="108"/>
      <c r="D3" s="108"/>
      <c r="E3" s="30" t="s">
        <v>95</v>
      </c>
      <c r="F3" s="108" t="str">
        <f>IF(入力用シート!C4="","!データなし!",入力用シート!C4)</f>
        <v>!データなし!</v>
      </c>
      <c r="G3" s="108"/>
      <c r="H3" s="108"/>
    </row>
    <row r="4" spans="1:9" x14ac:dyDescent="0.4">
      <c r="A4" s="109" t="s">
        <v>96</v>
      </c>
      <c r="B4" s="108" t="str">
        <f>IF(入力用シート!C5="","!データなし!",入力用シート!C5)</f>
        <v>!データなし!</v>
      </c>
      <c r="C4" s="108"/>
      <c r="D4" s="108"/>
      <c r="E4" s="15" t="s">
        <v>38</v>
      </c>
      <c r="F4" s="108" t="str">
        <f>IF(入力用シート!C6="","!データなし!",入力用シート!C6)</f>
        <v>!データなし!</v>
      </c>
      <c r="G4" s="108"/>
      <c r="H4" s="108"/>
    </row>
    <row r="5" spans="1:9" x14ac:dyDescent="0.4">
      <c r="A5" s="109"/>
      <c r="B5" s="108" t="str">
        <f>IF(入力用シート!C7="","",入力用シート!C7)</f>
        <v/>
      </c>
      <c r="C5" s="108"/>
      <c r="D5" s="108"/>
      <c r="E5" s="108"/>
      <c r="F5" s="108"/>
      <c r="G5" s="15" t="s">
        <v>15</v>
      </c>
      <c r="H5" s="23" t="str">
        <f>IF(入力用シート!C8="","!データなし!",入力用シート!C8&amp;"年")</f>
        <v>!データなし!</v>
      </c>
    </row>
    <row r="6" spans="1:9" x14ac:dyDescent="0.4">
      <c r="A6" s="13" t="s">
        <v>39</v>
      </c>
      <c r="B6" s="113" t="str">
        <f>IF(入力用シート!C9="","!データなし!",入力用シート!C9)</f>
        <v>!データなし!</v>
      </c>
      <c r="C6" s="114"/>
      <c r="D6" s="115"/>
      <c r="E6" s="13" t="s">
        <v>40</v>
      </c>
      <c r="F6" s="110" t="str">
        <f>IF(入力用シート!C10="","!データなし!",入力用シート!C10)</f>
        <v>!データなし!</v>
      </c>
      <c r="G6" s="111"/>
      <c r="H6" s="112"/>
      <c r="I6" s="1"/>
    </row>
    <row r="7" spans="1:9" x14ac:dyDescent="0.4">
      <c r="A7" s="106" t="s">
        <v>86</v>
      </c>
      <c r="B7" s="106"/>
      <c r="C7" s="106"/>
      <c r="D7" s="106"/>
      <c r="E7" s="106"/>
      <c r="F7" s="106"/>
      <c r="G7" s="106"/>
      <c r="H7" s="106"/>
    </row>
    <row r="8" spans="1:9" ht="18.75" customHeight="1" x14ac:dyDescent="0.4">
      <c r="A8" s="116" t="s">
        <v>85</v>
      </c>
      <c r="B8" s="116"/>
      <c r="C8" s="117" t="str">
        <f>IF(入力用シート!C13="","!データなし!",入力用シート!C13)</f>
        <v>!データなし!</v>
      </c>
      <c r="D8" s="118"/>
      <c r="E8" s="118"/>
      <c r="F8" s="118"/>
      <c r="G8" s="118"/>
      <c r="H8" s="119"/>
    </row>
    <row r="9" spans="1:9" x14ac:dyDescent="0.4">
      <c r="A9" s="106" t="s">
        <v>34</v>
      </c>
      <c r="B9" s="106"/>
      <c r="C9" s="106"/>
      <c r="D9" s="106"/>
      <c r="E9" s="106"/>
      <c r="F9" s="106"/>
      <c r="G9" s="106"/>
      <c r="H9" s="106"/>
    </row>
    <row r="10" spans="1:9" x14ac:dyDescent="0.4">
      <c r="A10" s="123" t="str">
        <f>IF(入力用シート!B37="","!データなし!",INDEX('作業シート（編集しないでください）'!D:E,MATCH(入力用シート!B37,'作業シート（編集しないでください）'!D:D,0),2))</f>
        <v>!データなし!</v>
      </c>
      <c r="B10" s="14" t="s">
        <v>47</v>
      </c>
      <c r="C10" s="23" t="str">
        <f>IF(入力用シート!B37='作業シート（編集しないでください）'!D3,"＊＊＊",IF(AND(OR(入力用シート!B37='作業シート（編集しないでください）'!D2,入力用シート!B37='作業シート（編集しないでください）'!D4),入力用シート!E48="はい"),"確認済み","!データなし!"))</f>
        <v>!データなし!</v>
      </c>
      <c r="D10" s="129" t="s">
        <v>48</v>
      </c>
      <c r="E10" s="129"/>
      <c r="F10" s="23" t="str">
        <f>IF(入力用シート!B37='作業シート（編集しないでください）'!D3,"＊＊＊",IF(AND(OR(入力用シート!B37='作業シート（編集しないでください）'!D2,入力用シート!B37='作業シート（編集しないでください）'!D4),入力用シート!B50="承諾済み"),"承諾済み","!データなし!"))</f>
        <v>!データなし!</v>
      </c>
      <c r="G10" s="27" t="s">
        <v>49</v>
      </c>
      <c r="H10" s="23" t="str">
        <f>IF(入力用シート!B37='作業シート（編集しないでください）'!D3,"＊＊＊",IF(AND(OR(入力用シート!B37='作業シート（編集しないでください）'!D2,入力用シート!B37='作業シート（編集しないでください）'!D4),入力用シート!E50="承諾済み"),"承諾済み","!データなし!"))</f>
        <v>!データなし!</v>
      </c>
    </row>
    <row r="11" spans="1:9" x14ac:dyDescent="0.4">
      <c r="A11" s="124"/>
      <c r="B11" s="27" t="s">
        <v>44</v>
      </c>
      <c r="C11" s="110" t="str">
        <f>IF(入力用シート!B37='作業シート（編集しないでください）'!D3,"＊＊＊",IF(AND(OR(入力用シート!B37='作業シート（編集しないでください）'!D2,入力用シート!B37='作業シート（編集しないでください）'!D4),入力用シート!B52&lt;&gt;""),入力用シート!B52,"!データなし!"))</f>
        <v>!データなし!</v>
      </c>
      <c r="D11" s="111"/>
      <c r="E11" s="111"/>
      <c r="F11" s="11" t="s">
        <v>70</v>
      </c>
      <c r="G11" s="24" t="str">
        <f>IF(入力用シート!B37='作業シート（編集しないでください）'!D3,"＊＊＊",IF(AND(OR(入力用シート!B37='作業シート（編集しないでください）'!D2,入力用シート!B37='作業シート（編集しないでください）'!D4),入力用シート!B53&lt;&gt;""),入力用シート!B53,"!データなし!"))</f>
        <v>!データなし!</v>
      </c>
      <c r="H11" s="12"/>
    </row>
    <row r="12" spans="1:9" x14ac:dyDescent="0.4">
      <c r="A12" s="125"/>
      <c r="B12" s="14" t="s">
        <v>45</v>
      </c>
      <c r="C12" s="110" t="str">
        <f>IF(入力用シート!B37='作業シート（編集しないでください）'!D3,"＊＊＊",IF(AND(OR(入力用シート!B37='作業シート（編集しないでください）'!D2,入力用シート!B37='作業シート（編集しないでください）'!D4),入力用シート!E52&lt;&gt;""),入力用シート!E52,"!データなし!"))</f>
        <v>!データなし!</v>
      </c>
      <c r="D12" s="111"/>
      <c r="E12" s="111"/>
      <c r="F12" s="11" t="s">
        <v>70</v>
      </c>
      <c r="G12" s="24" t="str">
        <f>IF(入力用シート!B37='作業シート（編集しないでください）'!D3,"＊＊＊",IF(AND(OR(入力用シート!B37='作業シート（編集しないでください）'!D2,入力用シート!B37='作業シート（編集しないでください）'!D4),入力用シート!E53&lt;&gt;""),入力用シート!E53,"!データなし!"))</f>
        <v>!データなし!</v>
      </c>
      <c r="H12" s="25" t="str">
        <f>IF(入力用シート!B37='作業シート（編集しないでください）'!D3,"＊＊＊",IF(AND(OR(入力用シート!B37='作業シート（編集しないでください）'!D2,入力用シート!B37='作業シート（編集しないでください）'!D4),入力用シート!E54&lt;&gt;""),"（"&amp;入力用シート!E54&amp;"歳）","!データなし!"))</f>
        <v>!データなし!</v>
      </c>
    </row>
    <row r="13" spans="1:9" ht="11.25" customHeight="1" x14ac:dyDescent="0.4"/>
    <row r="14" spans="1:9" x14ac:dyDescent="0.4">
      <c r="A14" s="126" t="s">
        <v>46</v>
      </c>
      <c r="B14" s="127"/>
      <c r="C14" s="127"/>
      <c r="D14" s="127"/>
      <c r="E14" s="127"/>
      <c r="F14" s="127"/>
      <c r="G14" s="127"/>
      <c r="H14" s="128"/>
    </row>
    <row r="15" spans="1:9" ht="75" customHeight="1" x14ac:dyDescent="0.4">
      <c r="A15" s="120" t="str">
        <f>IF(入力用シート!A33="",SUBSTITUTE(TRIM(入力用シート!A32),CHAR(10),""),入力用シート!A33)</f>
        <v>↑「申請理由」を入力してください。</v>
      </c>
      <c r="B15" s="121"/>
      <c r="C15" s="121"/>
      <c r="D15" s="121"/>
      <c r="E15" s="121"/>
      <c r="F15" s="121"/>
      <c r="G15" s="121"/>
      <c r="H15" s="122"/>
    </row>
    <row r="16" spans="1:9" ht="13.5" customHeight="1" x14ac:dyDescent="0.4">
      <c r="A16" s="3"/>
      <c r="B16" s="3"/>
      <c r="C16" s="3"/>
      <c r="D16" s="3"/>
      <c r="E16" s="3"/>
      <c r="F16" s="3"/>
      <c r="G16" s="3"/>
      <c r="H16" s="3"/>
    </row>
    <row r="17" spans="1:8" x14ac:dyDescent="0.4">
      <c r="A17" s="126" t="s">
        <v>41</v>
      </c>
      <c r="B17" s="127"/>
      <c r="C17" s="127"/>
      <c r="D17" s="127"/>
      <c r="E17" s="127"/>
      <c r="F17" s="127"/>
      <c r="G17" s="127"/>
      <c r="H17" s="128"/>
    </row>
    <row r="18" spans="1:8" ht="30" customHeight="1" x14ac:dyDescent="0.4">
      <c r="A18" s="120" t="str">
        <f>IF(入力用シート!A20="",SUBSTITUTE(TRIM(入力用シート!A19),CHAR(10),""),入力用シート!A20)</f>
        <v>↑「研究題目」を入力してください。</v>
      </c>
      <c r="B18" s="121"/>
      <c r="C18" s="121"/>
      <c r="D18" s="121"/>
      <c r="E18" s="121"/>
      <c r="F18" s="121"/>
      <c r="G18" s="121"/>
      <c r="H18" s="122"/>
    </row>
    <row r="19" spans="1:8" ht="13.5" customHeight="1" x14ac:dyDescent="0.4">
      <c r="A19" s="4"/>
      <c r="B19" s="4"/>
      <c r="C19" s="4"/>
      <c r="D19" s="4"/>
      <c r="E19" s="4"/>
      <c r="F19" s="4"/>
      <c r="G19" s="4"/>
      <c r="H19" s="4"/>
    </row>
    <row r="20" spans="1:8" x14ac:dyDescent="0.4">
      <c r="A20" s="126" t="s">
        <v>42</v>
      </c>
      <c r="B20" s="127"/>
      <c r="C20" s="127"/>
      <c r="D20" s="127"/>
      <c r="E20" s="127"/>
      <c r="F20" s="127"/>
      <c r="G20" s="127"/>
      <c r="H20" s="128"/>
    </row>
    <row r="21" spans="1:8" ht="150" customHeight="1" x14ac:dyDescent="0.4">
      <c r="A21" s="120" t="str">
        <f>IF(入力用シート!A24="",SUBSTITUTE(TRIM(入力用シート!A23),CHAR(10),""),入力用シート!A24)</f>
        <v>↑「大学院進学の目的と研究計画」を入力してください。</v>
      </c>
      <c r="B21" s="121"/>
      <c r="C21" s="121"/>
      <c r="D21" s="121"/>
      <c r="E21" s="121"/>
      <c r="F21" s="121"/>
      <c r="G21" s="121"/>
      <c r="H21" s="122"/>
    </row>
    <row r="22" spans="1:8" ht="13.5" customHeight="1" x14ac:dyDescent="0.4">
      <c r="A22" s="5"/>
      <c r="B22" s="5"/>
      <c r="C22" s="5"/>
      <c r="D22" s="5"/>
      <c r="E22" s="5"/>
      <c r="F22" s="5"/>
      <c r="G22" s="5"/>
      <c r="H22" s="5"/>
    </row>
    <row r="23" spans="1:8" x14ac:dyDescent="0.4">
      <c r="A23" s="126" t="s">
        <v>43</v>
      </c>
      <c r="B23" s="127"/>
      <c r="C23" s="127"/>
      <c r="D23" s="127"/>
      <c r="E23" s="127"/>
      <c r="F23" s="127"/>
      <c r="G23" s="127"/>
      <c r="H23" s="128"/>
    </row>
    <row r="24" spans="1:8" ht="150" customHeight="1" x14ac:dyDescent="0.4">
      <c r="A24" s="120" t="str">
        <f>IF(入力用シート!A28="上記記入は不要です。次に進んでください。","＊＊＊＊＊",IF(入力用シート!A28="",SUBSTITUTE(TRIM(入力用シート!A27),CHAR(10),""),入力用シート!A28))</f>
        <v>↑「これまでの研究内容」を入力してください。</v>
      </c>
      <c r="B24" s="121"/>
      <c r="C24" s="121"/>
      <c r="D24" s="121"/>
      <c r="E24" s="121"/>
      <c r="F24" s="121"/>
      <c r="G24" s="121"/>
      <c r="H24" s="122"/>
    </row>
    <row r="25" spans="1:8" ht="13.5" customHeight="1" x14ac:dyDescent="0.4">
      <c r="A25" s="5"/>
      <c r="B25" s="5"/>
      <c r="C25" s="5"/>
      <c r="D25" s="5"/>
      <c r="E25" s="5"/>
      <c r="F25" s="5"/>
      <c r="G25" s="8" t="s">
        <v>50</v>
      </c>
      <c r="H25" s="7" t="s">
        <v>114</v>
      </c>
    </row>
    <row r="29" spans="1:8" x14ac:dyDescent="0.4">
      <c r="A29" s="6"/>
    </row>
  </sheetData>
  <sheetProtection algorithmName="SHA-512" hashValue="CcR00RWTSCR2TxwMFeBvSPemNpZCu5z5ZM4SBoDCNqhkBW9VRuPfXx5TxCk7kIx4lj6bvE2It+nJm35BEZXfoA==" saltValue="rSa8Pxo1h82kTtEUKi1QKA==" spinCount="100000" sheet="1" selectLockedCells="1" selectUnlockedCells="1"/>
  <mergeCells count="26">
    <mergeCell ref="A24:H24"/>
    <mergeCell ref="A21:H21"/>
    <mergeCell ref="A18:H18"/>
    <mergeCell ref="A15:H15"/>
    <mergeCell ref="A10:A12"/>
    <mergeCell ref="C12:E12"/>
    <mergeCell ref="C11:E11"/>
    <mergeCell ref="A23:H23"/>
    <mergeCell ref="A20:H20"/>
    <mergeCell ref="A17:H17"/>
    <mergeCell ref="A14:H14"/>
    <mergeCell ref="D10:E10"/>
    <mergeCell ref="A9:H9"/>
    <mergeCell ref="A1:H1"/>
    <mergeCell ref="B5:F5"/>
    <mergeCell ref="A2:H2"/>
    <mergeCell ref="F3:H3"/>
    <mergeCell ref="B3:D3"/>
    <mergeCell ref="B4:D4"/>
    <mergeCell ref="A7:H7"/>
    <mergeCell ref="F4:H4"/>
    <mergeCell ref="A4:A5"/>
    <mergeCell ref="F6:H6"/>
    <mergeCell ref="B6:D6"/>
    <mergeCell ref="A8:B8"/>
    <mergeCell ref="C8:H8"/>
  </mergeCells>
  <phoneticPr fontId="1"/>
  <conditionalFormatting sqref="A1:H1">
    <cfRule type="containsText" dxfId="5" priority="4" operator="containsText" text="入力に不備があります。「入力用シート」を修正してください。">
      <formula>NOT(ISERROR(SEARCH("入力に不備があります。「入力用シート」を修正してください。",A1)))</formula>
    </cfRule>
  </conditionalFormatting>
  <printOptions horizontalCentered="1"/>
  <pageMargins left="0.70866141732283472" right="0.70866141732283472" top="0.35433070866141736" bottom="0.35433070866141736" header="0.31496062992125984" footer="0.31496062992125984"/>
  <pageSetup paperSize="9" fitToHeight="0" orientation="portrait" r:id="rId1"/>
  <extLst>
    <ext xmlns:x14="http://schemas.microsoft.com/office/spreadsheetml/2009/9/main" uri="{78C0D931-6437-407d-A8EE-F0AAD7539E65}">
      <x14:conditionalFormattings>
        <x14:conditionalFormatting xmlns:xm="http://schemas.microsoft.com/office/excel/2006/main">
          <x14:cfRule type="containsText" priority="9" operator="containsText" id="{ED9C7F42-EBDA-428F-9FE5-29A119A23B41}">
            <xm:f>NOT(ISERROR(SEARCH("!データなし!",A3)))</xm:f>
            <xm:f>"!データなし!"</xm:f>
            <x14:dxf>
              <font>
                <color auto="1"/>
              </font>
              <fill>
                <patternFill>
                  <bgColor rgb="FFFFFF00"/>
                </patternFill>
              </fill>
            </x14:dxf>
          </x14:cfRule>
          <xm:sqref>A3:H5 A6:B6 E6:F6 A7:H12</xm:sqref>
        </x14:conditionalFormatting>
        <x14:conditionalFormatting xmlns:xm="http://schemas.microsoft.com/office/excel/2006/main">
          <x14:cfRule type="expression" priority="8" id="{BF3CC5DB-A152-4878-AFD5-C4B7EF3B1D8F}">
            <xm:f>'作業シート（編集しないでください）'!$I$10&lt;&gt;""</xm:f>
            <x14:dxf>
              <fill>
                <patternFill>
                  <bgColor rgb="FFFFFF00"/>
                </patternFill>
              </fill>
            </x14:dxf>
          </x14:cfRule>
          <xm:sqref>A15:H15</xm:sqref>
        </x14:conditionalFormatting>
        <x14:conditionalFormatting xmlns:xm="http://schemas.microsoft.com/office/excel/2006/main">
          <x14:cfRule type="expression" priority="7" id="{0AED1A3B-FA44-431D-B894-5125666276DA}">
            <xm:f>'作業シート（編集しないでください）'!$I$7&lt;&gt;""</xm:f>
            <x14:dxf>
              <fill>
                <patternFill>
                  <bgColor rgb="FFFFFF00"/>
                </patternFill>
              </fill>
            </x14:dxf>
          </x14:cfRule>
          <xm:sqref>A18:H18</xm:sqref>
        </x14:conditionalFormatting>
        <x14:conditionalFormatting xmlns:xm="http://schemas.microsoft.com/office/excel/2006/main">
          <x14:cfRule type="expression" priority="6" id="{7989BC97-FD9A-46AC-A736-B693E2E7FE6C}">
            <xm:f>'作業シート（編集しないでください）'!$I$8&lt;&gt;""</xm:f>
            <x14:dxf>
              <fill>
                <patternFill>
                  <bgColor rgb="FFFFFF00"/>
                </patternFill>
              </fill>
            </x14:dxf>
          </x14:cfRule>
          <xm:sqref>A21:H21</xm:sqref>
        </x14:conditionalFormatting>
        <x14:conditionalFormatting xmlns:xm="http://schemas.microsoft.com/office/excel/2006/main">
          <x14:cfRule type="expression" priority="5" id="{D2C86C90-4ED7-47A3-A353-07B1819E8C52}">
            <xm:f>'作業シート（編集しないでください）'!$I$9&lt;&gt;""</xm:f>
            <x14:dxf>
              <fill>
                <patternFill>
                  <bgColor rgb="FFFFFF00"/>
                </patternFill>
              </fill>
            </x14:dxf>
          </x14:cfRule>
          <xm:sqref>A24:H24</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7CE97-8DB0-46D8-9C21-098EAF8E5BF5}">
  <dimension ref="A1:I16"/>
  <sheetViews>
    <sheetView workbookViewId="0">
      <selection activeCell="C19" sqref="C19"/>
    </sheetView>
  </sheetViews>
  <sheetFormatPr defaultRowHeight="18.75" x14ac:dyDescent="0.4"/>
  <cols>
    <col min="1" max="1" width="25.5" bestFit="1" customWidth="1"/>
    <col min="2" max="2" width="22.5" customWidth="1"/>
    <col min="3" max="3" width="39.125" customWidth="1"/>
  </cols>
  <sheetData>
    <row r="1" spans="1:9" x14ac:dyDescent="0.4">
      <c r="A1" t="s">
        <v>16</v>
      </c>
      <c r="B1" t="s">
        <v>18</v>
      </c>
      <c r="C1" t="s">
        <v>82</v>
      </c>
      <c r="D1" t="s">
        <v>9</v>
      </c>
      <c r="E1" t="s">
        <v>78</v>
      </c>
      <c r="F1" t="s">
        <v>35</v>
      </c>
      <c r="G1" t="s">
        <v>55</v>
      </c>
      <c r="H1" s="130" t="s">
        <v>61</v>
      </c>
      <c r="I1" s="130"/>
    </row>
    <row r="2" spans="1:9" x14ac:dyDescent="0.4">
      <c r="A2" t="s">
        <v>83</v>
      </c>
      <c r="B2" t="s">
        <v>19</v>
      </c>
      <c r="C2" t="s">
        <v>97</v>
      </c>
      <c r="D2" t="s">
        <v>74</v>
      </c>
      <c r="E2" t="s">
        <v>79</v>
      </c>
      <c r="F2" t="s">
        <v>36</v>
      </c>
      <c r="G2" t="s">
        <v>59</v>
      </c>
      <c r="H2" s="9" t="s">
        <v>68</v>
      </c>
      <c r="I2" s="9">
        <f>IFERROR(SEARCH("医科学",入力用シート!C7),0)</f>
        <v>0</v>
      </c>
    </row>
    <row r="3" spans="1:9" x14ac:dyDescent="0.4">
      <c r="A3" t="s">
        <v>84</v>
      </c>
      <c r="B3" t="s">
        <v>20</v>
      </c>
      <c r="C3" t="s">
        <v>98</v>
      </c>
      <c r="D3" t="s">
        <v>75</v>
      </c>
      <c r="E3" t="s">
        <v>80</v>
      </c>
      <c r="F3" t="s">
        <v>37</v>
      </c>
      <c r="G3" t="s">
        <v>60</v>
      </c>
      <c r="H3" s="9" t="s">
        <v>66</v>
      </c>
      <c r="I3" s="9" t="str">
        <f>IF(AND(入力用シート!C8=1,OR(入力用シート!C5="博士前期課程・修士課程",AND(入力用シート!C5="博士後期課程・博士課程",I2&gt;0),入力用シート!C5="専門職学位課程")),"いらない","いる")</f>
        <v>いる</v>
      </c>
    </row>
    <row r="4" spans="1:9" x14ac:dyDescent="0.4">
      <c r="A4" t="s">
        <v>17</v>
      </c>
      <c r="B4" t="s">
        <v>21</v>
      </c>
      <c r="C4" t="s">
        <v>99</v>
      </c>
      <c r="D4" t="s">
        <v>76</v>
      </c>
      <c r="E4" t="s">
        <v>81</v>
      </c>
      <c r="H4" t="s">
        <v>62</v>
      </c>
      <c r="I4" t="str">
        <f>I5&amp;I6&amp;I7&amp;I8&amp;I9&amp;I10&amp;I11</f>
        <v>「あなたの情報」「希望奨学金情報」「あなたの研究題目」「大学院進学の目的と研究計画」「これまでの研究内容」「申請理由」「保証制度」</v>
      </c>
    </row>
    <row r="5" spans="1:9" x14ac:dyDescent="0.4">
      <c r="B5" t="s">
        <v>22</v>
      </c>
      <c r="C5" t="s">
        <v>100</v>
      </c>
      <c r="H5">
        <v>1</v>
      </c>
      <c r="I5" t="str">
        <f>IF(入力用シート!A11="","","「あなたの情報」")</f>
        <v>「あなたの情報」</v>
      </c>
    </row>
    <row r="6" spans="1:9" x14ac:dyDescent="0.4">
      <c r="B6" t="s">
        <v>23</v>
      </c>
      <c r="C6" t="s">
        <v>101</v>
      </c>
      <c r="H6">
        <v>2</v>
      </c>
      <c r="I6" t="str">
        <f>IF(入力用シート!A14="","","「希望奨学金情報」")</f>
        <v>「希望奨学金情報」</v>
      </c>
    </row>
    <row r="7" spans="1:9" x14ac:dyDescent="0.4">
      <c r="B7" t="s">
        <v>24</v>
      </c>
      <c r="C7" t="s">
        <v>102</v>
      </c>
      <c r="H7" s="10" t="s">
        <v>63</v>
      </c>
      <c r="I7" t="str">
        <f>IF(入力用シート!A20="","","「あなたの研究題目」")</f>
        <v>「あなたの研究題目」</v>
      </c>
    </row>
    <row r="8" spans="1:9" x14ac:dyDescent="0.4">
      <c r="B8" t="s">
        <v>25</v>
      </c>
      <c r="C8" t="s">
        <v>103</v>
      </c>
      <c r="H8" s="10" t="s">
        <v>64</v>
      </c>
      <c r="I8" t="str">
        <f>IF(入力用シート!A24="","","「大学院進学の目的と研究計画」")</f>
        <v>「大学院進学の目的と研究計画」</v>
      </c>
    </row>
    <row r="9" spans="1:9" x14ac:dyDescent="0.4">
      <c r="B9" t="s">
        <v>26</v>
      </c>
      <c r="C9" t="s">
        <v>104</v>
      </c>
      <c r="H9" s="10" t="s">
        <v>65</v>
      </c>
      <c r="I9" t="str">
        <f>IF(OR(入力用シート!A28="",入力用シート!A28="上記記入は不要です。次に進んでください。"),"","「これまでの研究内容」")</f>
        <v>「これまでの研究内容」</v>
      </c>
    </row>
    <row r="10" spans="1:9" x14ac:dyDescent="0.4">
      <c r="B10" t="s">
        <v>27</v>
      </c>
      <c r="C10" t="s">
        <v>105</v>
      </c>
      <c r="H10">
        <v>4</v>
      </c>
      <c r="I10" t="str">
        <f>IF(入力用シート!A33="","","「申請理由」")</f>
        <v>「申請理由」</v>
      </c>
    </row>
    <row r="11" spans="1:9" x14ac:dyDescent="0.4">
      <c r="B11" t="s">
        <v>28</v>
      </c>
      <c r="C11" t="s">
        <v>106</v>
      </c>
      <c r="H11">
        <v>5</v>
      </c>
      <c r="I11" t="str">
        <f>IF(入力用シート!A56="","","「保証制度」")</f>
        <v>「保証制度」</v>
      </c>
    </row>
    <row r="12" spans="1:9" x14ac:dyDescent="0.4">
      <c r="B12" t="s">
        <v>29</v>
      </c>
      <c r="C12" t="s">
        <v>107</v>
      </c>
    </row>
    <row r="13" spans="1:9" x14ac:dyDescent="0.4">
      <c r="B13" t="s">
        <v>30</v>
      </c>
      <c r="C13" t="s">
        <v>108</v>
      </c>
    </row>
    <row r="14" spans="1:9" x14ac:dyDescent="0.4">
      <c r="B14" t="s">
        <v>33</v>
      </c>
      <c r="C14" t="s">
        <v>109</v>
      </c>
    </row>
    <row r="15" spans="1:9" x14ac:dyDescent="0.4">
      <c r="B15" t="s">
        <v>31</v>
      </c>
    </row>
    <row r="16" spans="1:9" x14ac:dyDescent="0.4">
      <c r="B16" t="s">
        <v>32</v>
      </c>
    </row>
  </sheetData>
  <mergeCells count="1">
    <mergeCell ref="H1:I1"/>
  </mergeCells>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入力用シート</vt:lpstr>
      <vt:lpstr>印刷用シート</vt:lpstr>
      <vt:lpstr>作業シート（編集しないでください）</vt:lpstr>
      <vt:lpstr>印刷用シート!Print_Area</vt:lpstr>
      <vt:lpstr>入力用シート!Print_Area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ku-gakusi-04-PC</dc:creator>
  <cp:lastModifiedBy>前田　侑大</cp:lastModifiedBy>
  <cp:lastPrinted>2025-09-16T06:20:44Z</cp:lastPrinted>
  <dcterms:created xsi:type="dcterms:W3CDTF">2023-06-28T00:20:23Z</dcterms:created>
  <dcterms:modified xsi:type="dcterms:W3CDTF">2025-09-16T06:20:55Z</dcterms:modified>
</cp:coreProperties>
</file>